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1" firstSheet="1" activeTab="10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'1'!$A$1:$D$32</definedName>
    <definedName name="_xlnm.Print_Area" localSheetId="10">'10'!$A$1:$L$29</definedName>
    <definedName name="_xlnm.Print_Area" localSheetId="3">'3'!$A$1:$H$48</definedName>
    <definedName name="_xlnm.Print_Area" localSheetId="4">'4'!$A$1:$D$32</definedName>
    <definedName name="_xlnm.Print_Titles" localSheetId="3">'3'!$A:$H,'3'!$1:$6</definedName>
    <definedName name="_xlnm.Print_Titles" localSheetId="5">'5'!$A:$G,'5'!$1:$5</definedName>
    <definedName name="_xlnm.Print_Titles" localSheetId="6">'6'!$A:$E,'6'!$1:$5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<sst xmlns="http://schemas.openxmlformats.org/spreadsheetml/2006/main" count="423" uniqueCount="255">
  <si>
    <t>附表1</t>
  </si>
  <si>
    <t>部门收支总体情况表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</si>
  <si>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</si>
  <si>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</si>
  <si>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</si>
  <si>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</si>
  <si>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</si>
  <si>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</si>
  <si>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</si>
  <si>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</si>
  <si>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</si>
  <si>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</si>
  <si>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</si>
  <si>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</si>
  <si>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</si>
  <si>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</si>
  <si>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</si>
  <si>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</si>
  <si>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</si>
  <si>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</si>
  <si>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</si>
  <si>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</si>
  <si>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</si>
  <si>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</si>
  <si>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</si>
  <si>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</si>
  <si>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</si>
  <si>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</si>
  <si>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</si>
  <si>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</si>
  <si>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</si>
  <si>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</si>
  <si>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</si>
  <si>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</si>
  <si>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</si>
  <si>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</si>
  <si>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</si>
  <si>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</si>
  <si>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</si>
  <si>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</si>
  <si>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</si>
  <si>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</si>
  <si>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</si>
  <si>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</si>
  <si>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</si>
  <si>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</si>
  <si>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</si>
  <si>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</si>
  <si>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</si>
  <si>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</si>
  <si>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</si>
  <si>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</si>
  <si>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</si>
  <si>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</si>
  <si>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</si>
  <si>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</si>
  <si>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</si>
  <si>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</si>
  <si>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</si>
  <si>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</si>
  <si>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</si>
  <si>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</si>
  <si>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</si>
  <si>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</si>
  <si>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天津市静海区双塘镇人民政府</t>
  </si>
  <si>
    <t>附表3</t>
  </si>
  <si>
    <t>部门支出总体情况表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</si>
  <si>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</si>
  <si>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</si>
  <si>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</si>
  <si>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</si>
  <si>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</si>
  <si>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</si>
  <si>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</si>
  <si>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</si>
  <si>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</si>
  <si>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</si>
  <si>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</si>
  <si>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</si>
  <si>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</si>
  <si>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</si>
  <si>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</si>
  <si>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</si>
  <si>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其他政府办公厅（室）及相关机构事务支出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</si>
  <si>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</si>
  <si>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</si>
  <si>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</si>
  <si>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</si>
  <si>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</si>
  <si>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</si>
  <si>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</si>
  <si>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</si>
  <si>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</si>
  <si>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</si>
  <si>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</si>
  <si>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抚恤</t>
  </si>
  <si>
    <t>义务兵优待</t>
  </si>
  <si>
    <t>210</t>
  </si>
  <si>
    <t>卫生健康支出</t>
  </si>
  <si>
    <t>计划生育事务</t>
  </si>
  <si>
    <t>其他计划生育事务</t>
  </si>
  <si>
    <t>21011</t>
  </si>
  <si>
    <t>行政事业单位医疗</t>
  </si>
  <si>
    <t>2101101</t>
  </si>
  <si>
    <t>行政单位医疗</t>
  </si>
  <si>
    <t>2101102</t>
  </si>
  <si>
    <t>事业单位医疗</t>
  </si>
  <si>
    <t xml:space="preserve"> 城乡社区支出</t>
  </si>
  <si>
    <t>城乡社区公共设施</t>
  </si>
  <si>
    <t>其他城乡社区公共设施</t>
  </si>
  <si>
    <t>城乡社区环境卫生</t>
  </si>
  <si>
    <t>国有土地使用权出让收入及对应专项债务收入安排的支出</t>
  </si>
  <si>
    <t>农业生产发展支出</t>
  </si>
  <si>
    <t xml:space="preserve"> 农业农村生态环境支出</t>
  </si>
  <si>
    <t>其他城乡社区支出</t>
  </si>
  <si>
    <t>213</t>
  </si>
  <si>
    <t>农林水支出</t>
  </si>
  <si>
    <t>21301</t>
  </si>
  <si>
    <t>农业农村</t>
  </si>
  <si>
    <t>2130104</t>
  </si>
  <si>
    <t>农村道路建设</t>
  </si>
  <si>
    <t>农田建设</t>
  </si>
  <si>
    <t>林业和草原</t>
  </si>
  <si>
    <t>森林资源培育</t>
  </si>
  <si>
    <t>林业草原防灾减灾</t>
  </si>
  <si>
    <t>农村综合改革</t>
  </si>
  <si>
    <t>对村民的委员会和村党支部的补助</t>
  </si>
  <si>
    <t>其他农林水支出</t>
  </si>
  <si>
    <t>附表4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</si>
  <si>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</si>
  <si>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</si>
  <si>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</si>
  <si>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</si>
  <si>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</si>
  <si>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</si>
  <si>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</si>
  <si>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</si>
  <si>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</si>
  <si>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</si>
  <si>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</si>
  <si>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</si>
  <si>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</si>
  <si>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</si>
  <si>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</si>
  <si>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</si>
  <si>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</si>
  <si>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</si>
  <si>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</si>
  <si>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</si>
  <si>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</si>
  <si>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</si>
  <si>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</si>
  <si>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</si>
  <si>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</si>
  <si>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</si>
  <si>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</si>
  <si>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</si>
  <si>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</si>
  <si>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</si>
  <si>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</si>
  <si>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附表5</t>
  </si>
  <si>
    <t>一般公共预算支出情况表</t>
  </si>
  <si>
    <t>合   计</t>
  </si>
  <si>
    <t>人员经费</t>
  </si>
  <si>
    <t>公用经费</t>
  </si>
  <si>
    <t xml:space="preserve"> </t>
  </si>
  <si>
    <t>注：本表按支出功能分类填列，明细到类、款、项三级科目。</t>
  </si>
  <si>
    <t>附表6</t>
  </si>
  <si>
    <t>一般公共预算基本支出情况表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</si>
  <si>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</si>
  <si>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</si>
  <si>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</si>
  <si>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</si>
  <si>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</si>
  <si>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</si>
  <si>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</si>
  <si>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</si>
  <si>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</si>
  <si>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</si>
  <si>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</si>
  <si>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</si>
  <si>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</si>
  <si>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</si>
  <si>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商品服务支出</t>
  </si>
  <si>
    <t>办公费</t>
  </si>
  <si>
    <t>咨询费</t>
  </si>
  <si>
    <t>水费</t>
  </si>
  <si>
    <t>电费</t>
  </si>
  <si>
    <t>邮电费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</si>
  <si>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</si>
  <si>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</si>
  <si>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</si>
  <si>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</si>
  <si>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</si>
  <si>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</si>
  <si>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</si>
  <si>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公车运行维护费</t>
  </si>
  <si>
    <t>其他交通费用</t>
  </si>
  <si>
    <t>税金及附加费用</t>
  </si>
  <si>
    <t>其他商品和服务支出</t>
  </si>
  <si>
    <t>对个人和家庭的补助</t>
  </si>
  <si>
    <t>退休费</t>
  </si>
  <si>
    <t>生活补助</t>
  </si>
  <si>
    <t>办公设备购置</t>
  </si>
  <si>
    <t>注：本表按部门预算支出经济分类填列，明细到类、款两级科目。</t>
  </si>
  <si>
    <t>附表7</t>
  </si>
  <si>
    <t>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</si>
  <si>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</si>
  <si>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</si>
  <si>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</si>
  <si>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</si>
  <si>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</si>
  <si>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</si>
  <si>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</si>
  <si>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</si>
  <si>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政府性基金预算支出情况表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</si>
  <si>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</si>
  <si>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</si>
  <si>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附表9</t>
  </si>
  <si>
    <t>国有资本经营预算支出情况表</t>
  </si>
  <si>
    <t>本年国有资本经营基金预算支出</t>
  </si>
  <si>
    <t>注：此表为空表</t>
  </si>
  <si>
    <t>附表10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</si>
  <si>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</si>
  <si>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</si>
  <si>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</si>
  <si>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</si>
  <si>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</si>
  <si>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</si>
  <si>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</si>
  <si>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</si>
  <si>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</si>
  <si>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</si>
  <si>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</si>
  <si>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2021年高标准农田建设项目市级资金</t>
  </si>
  <si>
    <t>村干部党务工作者工资薪酬（区级）</t>
  </si>
  <si>
    <t>环境卫生清整及垃圾分类</t>
  </si>
  <si>
    <t>杨家园土地收益款及青苗补助</t>
  </si>
  <si>
    <t>园区基础设施建设</t>
  </si>
  <si>
    <t>爱国卫生运动工作经费</t>
  </si>
  <si>
    <t>城建改造工程项目</t>
  </si>
  <si>
    <t>计生工作经费</t>
  </si>
  <si>
    <t>农林建设及治理资金</t>
  </si>
  <si>
    <t>2022-2023供暖运行补贴</t>
  </si>
  <si>
    <t>乡村公路建设工程</t>
  </si>
  <si>
    <t>维稳经费</t>
  </si>
  <si>
    <t>义务兵优待金</t>
  </si>
  <si>
    <t>2023食品安全协勤（协管）人员经费</t>
  </si>
  <si>
    <t>2022年食品安全协勤（协管）员经费</t>
  </si>
  <si>
    <t>清洁取暖运行补贴</t>
  </si>
  <si>
    <t>清洁取暖建设补贴</t>
  </si>
  <si>
    <t>村干部党务工作者工资薪酬（市级）</t>
  </si>
  <si>
    <t>2021高标准农田建设项目</t>
  </si>
  <si>
    <t>林业有害生物防治资金（结转）</t>
  </si>
  <si>
    <t>重点生态林管护资金（结转）</t>
  </si>
</sst>
</file>

<file path=xl/styles.xml><?xml version="1.0" encoding="utf-8"?>
<styleSheet xmlns="http://schemas.openxmlformats.org/spreadsheetml/2006/main">
  <numFmts count="23">
    <numFmt numFmtId="176" formatCode="#,##0.0_ "/>
    <numFmt numFmtId="177" formatCode=";;"/>
    <numFmt numFmtId="178" formatCode="#,##0.0"/>
    <numFmt numFmtId="179" formatCode="00"/>
    <numFmt numFmtId="180" formatCode="_-* #,##0&quot;$&quot;_-;\-* #,##0&quot;$&quot;_-;_-* &quot;-&quot;&quot;$&quot;_-;_-@_-"/>
    <numFmt numFmtId="181" formatCode="_-&quot;$&quot;* #,##0_-;\-&quot;$&quot;* #,##0_-;_-&quot;$&quot;* &quot;-&quot;_-;_-@_-"/>
    <numFmt numFmtId="182" formatCode="0.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3" formatCode="\$#,##0.00;\(\$#,##0.00\)"/>
    <numFmt numFmtId="184" formatCode="yyyy&quot;年&quot;m&quot;月&quot;d&quot;日&quot;;@"/>
    <numFmt numFmtId="185" formatCode="0;_琀"/>
    <numFmt numFmtId="43" formatCode="_ * #,##0.00_ ;_ * \-#,##0.00_ ;_ * &quot;-&quot;??_ ;_ @_ "/>
    <numFmt numFmtId="186" formatCode="_(&quot;$&quot;* #,##0.00_);_(&quot;$&quot;* \(#,##0.00\);_(&quot;$&quot;* &quot;-&quot;??_);_(@_)"/>
    <numFmt numFmtId="187" formatCode="#,##0.0000"/>
    <numFmt numFmtId="188" formatCode="\$#,##0;\(\$#,##0\)"/>
    <numFmt numFmtId="189" formatCode="_-* #,##0_$_-;\-* #,##0_$_-;_-* &quot;-&quot;_$_-;_-@_-"/>
    <numFmt numFmtId="190" formatCode="#,##0;\-#,##0;&quot;-&quot;"/>
    <numFmt numFmtId="191" formatCode="#,##0;\(#,##0\)"/>
    <numFmt numFmtId="192" formatCode="* #,##0.00;* \-#,##0.00;* &quot;&quot;??;@"/>
    <numFmt numFmtId="193" formatCode="_-* #,##0.00_$_-;\-* #,##0.00_$_-;_-* &quot;-&quot;??_$_-;_-@_-"/>
    <numFmt numFmtId="194" formatCode="_-* #,##0.00&quot;$&quot;_-;\-* #,##0.00&quot;$&quot;_-;_-* &quot;-&quot;??&quot;$&quot;_-;_-@_-"/>
  </numFmts>
  <fonts count="77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color indexed="0"/>
      <name val="宋体"/>
      <charset val="134"/>
    </font>
    <font>
      <sz val="11"/>
      <color indexed="0"/>
      <name val="Calibri"/>
      <charset val="134"/>
    </font>
    <font>
      <sz val="10"/>
      <color rgb="FFFF0000"/>
      <name val="宋体"/>
      <charset val="134"/>
    </font>
    <font>
      <sz val="11"/>
      <color indexed="0"/>
      <name val="Calibri"/>
      <charset val="0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2"/>
      <name val="官帕眉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sz val="12"/>
      <name val="Times New Roman"/>
      <charset val="0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u/>
      <sz val="12"/>
      <color indexed="36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u/>
      <sz val="11"/>
      <color rgb="FF0000FF"/>
      <name val="宋体"/>
      <charset val="134"/>
      <scheme val="minor"/>
    </font>
    <font>
      <b/>
      <i/>
      <sz val="16"/>
      <name val="Helv"/>
      <charset val="134"/>
    </font>
    <font>
      <b/>
      <sz val="11"/>
      <color indexed="52"/>
      <name val="宋体"/>
      <charset val="134"/>
    </font>
    <font>
      <sz val="10"/>
      <name val="Arial"/>
      <charset val="0"/>
    </font>
    <font>
      <b/>
      <sz val="11"/>
      <color indexed="62"/>
      <name val="宋体"/>
      <charset val="134"/>
    </font>
    <font>
      <sz val="7"/>
      <name val="Small Fonts"/>
      <charset val="0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1"/>
      <color indexed="42"/>
      <name val="宋体"/>
      <charset val="134"/>
    </font>
    <font>
      <b/>
      <sz val="18"/>
      <name val="Arial"/>
      <charset val="0"/>
    </font>
    <font>
      <sz val="10.5"/>
      <color indexed="17"/>
      <name val="宋体"/>
      <charset val="134"/>
    </font>
    <font>
      <sz val="10"/>
      <color indexed="8"/>
      <name val="Arial"/>
      <charset val="0"/>
    </font>
    <font>
      <b/>
      <sz val="10"/>
      <name val="Arial"/>
      <charset val="0"/>
    </font>
    <font>
      <sz val="11"/>
      <color indexed="60"/>
      <name val="宋体"/>
      <charset val="134"/>
    </font>
    <font>
      <sz val="9"/>
      <color indexed="20"/>
      <name val="宋体"/>
      <charset val="134"/>
    </font>
    <font>
      <sz val="10"/>
      <name val="Times New Roman"/>
      <charset val="0"/>
    </font>
    <font>
      <b/>
      <sz val="12"/>
      <name val="Arial"/>
      <charset val="0"/>
    </font>
    <font>
      <b/>
      <sz val="11"/>
      <color indexed="42"/>
      <name val="宋体"/>
      <charset val="134"/>
    </font>
    <font>
      <b/>
      <sz val="10"/>
      <name val="MS Sans Serif"/>
      <charset val="0"/>
    </font>
    <font>
      <sz val="12"/>
      <name val="Arial"/>
      <charset val="0"/>
    </font>
    <font>
      <b/>
      <sz val="12"/>
      <color indexed="8"/>
      <name val="宋体"/>
      <charset val="134"/>
    </font>
    <font>
      <sz val="12"/>
      <name val="바탕체"/>
      <charset val="134"/>
    </font>
    <font>
      <sz val="8"/>
      <name val="Arial"/>
      <charset val="0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2"/>
      <name val="Courier"/>
      <charset val="0"/>
    </font>
    <font>
      <sz val="9"/>
      <color indexed="17"/>
      <name val="宋体"/>
      <charset val="134"/>
    </font>
    <font>
      <b/>
      <sz val="13"/>
      <color indexed="62"/>
      <name val="宋体"/>
      <charset val="134"/>
    </font>
    <font>
      <sz val="8"/>
      <name val="Times New Roman"/>
      <charset val="0"/>
    </font>
  </fonts>
  <fills count="4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3"/>
      </patternFill>
    </fill>
    <fill>
      <patternFill patternType="solid">
        <fgColor indexed="52"/>
        <bgColor indexed="52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837">
    <xf numFmtId="0" fontId="0" fillId="0" borderId="0"/>
    <xf numFmtId="0" fontId="54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183" fontId="63" fillId="0" borderId="0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50" fillId="0" borderId="15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64" fillId="0" borderId="17" applyNumberFormat="false" applyAlignment="false" applyProtection="false">
      <alignment horizontal="left" vertical="center"/>
    </xf>
    <xf numFmtId="0" fontId="27" fillId="1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9" fillId="0" borderId="0"/>
    <xf numFmtId="40" fontId="43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64" fillId="0" borderId="16">
      <alignment horizontal="left" vertical="center"/>
    </xf>
    <xf numFmtId="0" fontId="21" fillId="5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62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186" fontId="47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58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43" fontId="47" fillId="0" borderId="0" applyFont="false" applyFill="false" applyBorder="false" applyAlignment="false" applyProtection="false"/>
    <xf numFmtId="0" fontId="27" fillId="31" borderId="0" applyNumberFormat="false" applyBorder="false" applyAlignment="false" applyProtection="false">
      <alignment vertical="center"/>
    </xf>
    <xf numFmtId="191" fontId="63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/>
    <xf numFmtId="0" fontId="59" fillId="0" borderId="0"/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37" fontId="49" fillId="0" borderId="0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46" fillId="17" borderId="11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38" fontId="43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189" fontId="29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69" fillId="0" borderId="0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/>
    <xf numFmtId="0" fontId="20" fillId="2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/>
    <xf numFmtId="0" fontId="21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/>
    <xf numFmtId="0" fontId="30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67" fillId="0" borderId="18" applyProtection="false"/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1" fillId="0" borderId="0"/>
    <xf numFmtId="0" fontId="71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43" fillId="0" borderId="0" applyFont="false" applyFill="false" applyBorder="false" applyAlignment="false" applyProtection="false"/>
    <xf numFmtId="0" fontId="30" fillId="5" borderId="0" applyNumberFormat="false" applyBorder="false" applyAlignment="false" applyProtection="false">
      <alignment vertical="center"/>
    </xf>
    <xf numFmtId="0" fontId="47" fillId="0" borderId="0"/>
    <xf numFmtId="0" fontId="27" fillId="8" borderId="0" applyNumberFormat="false" applyBorder="false" applyAlignment="false" applyProtection="false">
      <alignment vertical="center"/>
    </xf>
    <xf numFmtId="0" fontId="55" fillId="0" borderId="14" applyNumberFormat="false" applyFill="false" applyAlignment="false" applyProtection="false">
      <alignment vertical="center"/>
    </xf>
    <xf numFmtId="0" fontId="1" fillId="0" borderId="0"/>
    <xf numFmtId="0" fontId="21" fillId="4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7" fillId="0" borderId="0"/>
    <xf numFmtId="0" fontId="21" fillId="4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46" fillId="10" borderId="11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top"/>
      <protection locked="false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6" fillId="18" borderId="11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9" fillId="0" borderId="0" applyFont="false" applyFill="false" applyBorder="false" applyAlignment="false" applyProtection="false"/>
    <xf numFmtId="181" fontId="47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">
      <alignment horizontal="distributed" vertical="center" wrapText="true"/>
    </xf>
    <xf numFmtId="41" fontId="0" fillId="0" borderId="0" applyFont="false" applyFill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6" fillId="17" borderId="11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68" fillId="34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42" fillId="0" borderId="12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/>
    <xf numFmtId="0" fontId="21" fillId="5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/>
    <xf numFmtId="0" fontId="1" fillId="0" borderId="0"/>
    <xf numFmtId="0" fontId="1" fillId="0" borderId="0"/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50" fillId="0" borderId="15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" fillId="13" borderId="9" applyNumberFormat="false" applyFont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9" fillId="0" borderId="0">
      <alignment horizontal="centerContinuous"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5" fillId="17" borderId="10" applyNumberFormat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56" fillId="19" borderId="0" applyNumberFormat="false" applyBorder="false" applyAlignment="false" applyProtection="false">
      <alignment vertical="center"/>
    </xf>
    <xf numFmtId="0" fontId="36" fillId="18" borderId="11" applyNumberFormat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/>
    <xf numFmtId="0" fontId="41" fillId="0" borderId="0"/>
    <xf numFmtId="0" fontId="21" fillId="4" borderId="0" applyNumberFormat="false" applyBorder="false" applyAlignment="false" applyProtection="false">
      <alignment vertical="center"/>
    </xf>
    <xf numFmtId="0" fontId="52" fillId="25" borderId="13" applyNumberFormat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2" fillId="25" borderId="13" applyNumberFormat="false" applyAlignment="false" applyProtection="false">
      <alignment vertical="center"/>
    </xf>
    <xf numFmtId="182" fontId="37" fillId="0" borderId="1">
      <alignment vertical="center"/>
      <protection locked="false"/>
    </xf>
    <xf numFmtId="0" fontId="35" fillId="17" borderId="10" applyNumberFormat="false" applyAlignment="false" applyProtection="false">
      <alignment vertical="center"/>
    </xf>
    <xf numFmtId="0" fontId="1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9" fillId="0" borderId="0">
      <alignment horizontal="centerContinuous"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61" fillId="31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13" borderId="9" applyNumberFormat="false" applyFon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top"/>
      <protection locked="false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9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1" fillId="0" borderId="0"/>
    <xf numFmtId="0" fontId="21" fillId="4" borderId="0" applyNumberFormat="false" applyBorder="false" applyAlignment="false" applyProtection="false">
      <alignment vertical="center"/>
    </xf>
    <xf numFmtId="0" fontId="22" fillId="35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61" fillId="31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7" fillId="13" borderId="9" applyNumberFormat="false" applyFon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1" fontId="37" fillId="0" borderId="1">
      <alignment vertical="center"/>
      <protection locked="false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/>
    <xf numFmtId="193" fontId="29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57" fillId="0" borderId="0" applyProtection="false"/>
    <xf numFmtId="0" fontId="21" fillId="4" borderId="0" applyNumberFormat="false" applyBorder="false" applyAlignment="false" applyProtection="false">
      <alignment vertical="center"/>
    </xf>
    <xf numFmtId="0" fontId="42" fillId="0" borderId="12" applyNumberFormat="false" applyFill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55" fillId="0" borderId="14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38" fontId="70" fillId="17" borderId="0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top"/>
      <protection locked="false"/>
    </xf>
    <xf numFmtId="0" fontId="21" fillId="4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185" fontId="60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/>
    <xf numFmtId="0" fontId="36" fillId="18" borderId="11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2" fillId="33" borderId="0" applyNumberFormat="false" applyBorder="false" applyAlignment="false" applyProtection="false"/>
    <xf numFmtId="0" fontId="32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73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48" fillId="0" borderId="20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8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1" fontId="47" fillId="0" borderId="0"/>
    <xf numFmtId="0" fontId="65" fillId="25" borderId="13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/>
    <xf numFmtId="0" fontId="21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6" fillId="31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2" fontId="67" fillId="0" borderId="0" applyProtection="false"/>
    <xf numFmtId="0" fontId="24" fillId="21" borderId="0" applyNumberFormat="false" applyBorder="false" applyAlignment="false" applyProtection="false"/>
    <xf numFmtId="0" fontId="54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5" fillId="0" borderId="0"/>
    <xf numFmtId="0" fontId="56" fillId="1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0" fillId="0" borderId="0"/>
    <xf numFmtId="0" fontId="56" fillId="17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180" fontId="29" fillId="0" borderId="0" applyFont="false" applyFill="false" applyBorder="false" applyAlignment="false" applyProtection="false"/>
    <xf numFmtId="0" fontId="67" fillId="0" borderId="0" applyProtection="false"/>
    <xf numFmtId="0" fontId="20" fillId="2" borderId="0" applyNumberFormat="false" applyBorder="false" applyAlignment="false" applyProtection="false">
      <alignment vertical="center"/>
    </xf>
    <xf numFmtId="41" fontId="63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43" fillId="0" borderId="0" applyFont="false" applyFill="false" applyBorder="false" applyAlignment="false" applyProtection="false"/>
    <xf numFmtId="0" fontId="68" fillId="40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61" fillId="31" borderId="0" applyNumberFormat="false" applyBorder="false" applyAlignment="false" applyProtection="false">
      <alignment vertical="center"/>
    </xf>
    <xf numFmtId="0" fontId="63" fillId="0" borderId="0"/>
    <xf numFmtId="0" fontId="71" fillId="0" borderId="0" applyNumberForma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41" borderId="0" applyNumberFormat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194" fontId="29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58" fillId="2" borderId="0" applyNumberFormat="false" applyBorder="false" applyAlignment="false" applyProtection="false">
      <alignment vertical="center"/>
    </xf>
    <xf numFmtId="0" fontId="45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8" fillId="42" borderId="0" applyNumberFormat="false" applyBorder="false" applyAlignment="false" applyProtection="false"/>
    <xf numFmtId="0" fontId="27" fillId="18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47" fillId="0" borderId="0"/>
    <xf numFmtId="0" fontId="20" fillId="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/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/>
    <xf numFmtId="0" fontId="22" fillId="33" borderId="0" applyNumberFormat="false" applyBorder="false" applyAlignment="false" applyProtection="false"/>
    <xf numFmtId="0" fontId="54" fillId="2" borderId="0" applyNumberFormat="false" applyBorder="false" applyAlignment="false" applyProtection="false">
      <alignment vertical="center"/>
    </xf>
    <xf numFmtId="184" fontId="60" fillId="0" borderId="0" applyFont="false" applyFill="false" applyBorder="false" applyAlignment="false" applyProtection="false"/>
    <xf numFmtId="0" fontId="68" fillId="43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72" fillId="0" borderId="19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/>
    <xf numFmtId="0" fontId="24" fillId="21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47" fillId="0" borderId="0"/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190" fontId="59" fillId="0" borderId="0" applyFill="false" applyBorder="false" applyAlignment="false"/>
    <xf numFmtId="0" fontId="18" fillId="35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1" fillId="0" borderId="0"/>
    <xf numFmtId="9" fontId="1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188" fontId="63" fillId="0" borderId="0"/>
    <xf numFmtId="0" fontId="1" fillId="0" borderId="0"/>
    <xf numFmtId="41" fontId="47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64" fillId="0" borderId="0" applyProtection="false"/>
    <xf numFmtId="10" fontId="70" fillId="10" borderId="1" applyBorder="false" applyAlignment="false" applyProtection="false"/>
    <xf numFmtId="0" fontId="36" fillId="18" borderId="11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5" fillId="10" borderId="10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" fillId="0" borderId="0"/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44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" fillId="0" borderId="0"/>
    <xf numFmtId="0" fontId="58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1" fillId="37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4" fillId="2" borderId="0" applyNumberFormat="false" applyBorder="false" applyAlignment="false" applyProtection="false">
      <alignment vertical="center"/>
    </xf>
    <xf numFmtId="0" fontId="1" fillId="0" borderId="0"/>
    <xf numFmtId="0" fontId="56" fillId="19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43" fontId="63" fillId="0" borderId="0" applyFont="false" applyFill="false" applyBorder="false" applyAlignment="false" applyProtection="false"/>
    <xf numFmtId="0" fontId="1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" fillId="0" borderId="0"/>
    <xf numFmtId="0" fontId="21" fillId="4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" fillId="0" borderId="0"/>
    <xf numFmtId="0" fontId="20" fillId="2" borderId="0" applyNumberFormat="false" applyBorder="false" applyAlignment="false" applyProtection="false">
      <alignment vertical="center"/>
    </xf>
    <xf numFmtId="0" fontId="1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8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6" fillId="1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74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75" fillId="0" borderId="19" applyNumberFormat="false" applyFill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/>
    <xf numFmtId="0" fontId="54" fillId="2" borderId="0" applyNumberFormat="false" applyBorder="false" applyAlignment="false" applyProtection="false">
      <alignment vertical="center"/>
    </xf>
    <xf numFmtId="10" fontId="47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54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76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9" fontId="60" fillId="0" borderId="0" applyFont="false" applyFill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54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0" fillId="0" borderId="0"/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72" fillId="0" borderId="19" applyNumberFormat="false" applyFill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0" fillId="2" borderId="0" applyProtection="false">
      <alignment vertical="center"/>
    </xf>
  </cellStyleXfs>
  <cellXfs count="128">
    <xf numFmtId="0" fontId="0" fillId="0" borderId="0" xfId="0"/>
    <xf numFmtId="0" fontId="1" fillId="0" borderId="0" xfId="154" applyFont="true"/>
    <xf numFmtId="0" fontId="0" fillId="0" borderId="0" xfId="154"/>
    <xf numFmtId="0" fontId="2" fillId="0" borderId="0" xfId="154" applyFont="true" applyAlignment="true"/>
    <xf numFmtId="0" fontId="3" fillId="0" borderId="0" xfId="729" applyFont="true" applyAlignment="true">
      <alignment horizontal="center" vertical="center"/>
    </xf>
    <xf numFmtId="0" fontId="4" fillId="0" borderId="0" xfId="729" applyFont="true" applyBorder="true" applyAlignment="true">
      <alignment horizontal="right"/>
    </xf>
    <xf numFmtId="0" fontId="1" fillId="0" borderId="1" xfId="154" applyFont="true" applyBorder="true" applyAlignment="true">
      <alignment horizontal="center" vertical="center"/>
    </xf>
    <xf numFmtId="0" fontId="0" fillId="0" borderId="1" xfId="154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0" fillId="0" borderId="1" xfId="154" applyBorder="true" applyAlignment="true">
      <alignment wrapText="true"/>
    </xf>
    <xf numFmtId="178" fontId="1" fillId="0" borderId="1" xfId="0" applyNumberFormat="true" applyFont="true" applyFill="true" applyBorder="true" applyAlignment="true" applyProtection="true">
      <alignment horizontal="right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154" applyFont="true" applyBorder="true" applyAlignment="true">
      <alignment wrapText="true"/>
    </xf>
    <xf numFmtId="178" fontId="8" fillId="0" borderId="1" xfId="0" applyNumberFormat="true" applyFont="true" applyFill="true" applyBorder="true" applyAlignment="true" applyProtection="true">
      <alignment horizontal="right" vertical="center" wrapText="true"/>
    </xf>
    <xf numFmtId="0" fontId="9" fillId="0" borderId="1" xfId="154" applyFont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9" fillId="0" borderId="1" xfId="154" applyFont="true" applyBorder="true" applyAlignment="true">
      <alignment wrapText="true"/>
    </xf>
    <xf numFmtId="178" fontId="11" fillId="0" borderId="1" xfId="0" applyNumberFormat="true" applyFont="true" applyFill="true" applyBorder="true" applyAlignment="true" applyProtection="true">
      <alignment horizontal="right" vertical="center" wrapText="true"/>
    </xf>
    <xf numFmtId="0" fontId="0" fillId="0" borderId="1" xfId="154" applyBorder="true"/>
    <xf numFmtId="0" fontId="1" fillId="0" borderId="1" xfId="154" applyFont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horizontal="right"/>
    </xf>
    <xf numFmtId="0" fontId="1" fillId="0" borderId="0" xfId="0" applyFont="true"/>
    <xf numFmtId="0" fontId="13" fillId="0" borderId="0" xfId="0" applyFont="true" applyFill="true" applyAlignment="true">
      <alignment horizontal="center" vertical="center"/>
    </xf>
    <xf numFmtId="0" fontId="2" fillId="0" borderId="0" xfId="0" applyFont="true"/>
    <xf numFmtId="0" fontId="12" fillId="0" borderId="0" xfId="0" applyNumberFormat="true" applyFont="true" applyFill="true" applyAlignment="true" applyProtection="true">
      <alignment horizontal="centerContinuous" vertical="top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Continuous" vertical="center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177" fontId="1" fillId="0" borderId="1" xfId="0" applyNumberFormat="true" applyFont="true" applyFill="true" applyBorder="true" applyAlignment="true" applyProtection="true">
      <alignment horizontal="left" vertical="center" wrapText="true"/>
    </xf>
    <xf numFmtId="178" fontId="1" fillId="0" borderId="3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1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2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0" xfId="0" applyNumberFormat="true" applyFont="true" applyFill="true" applyAlignment="true" applyProtection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right" vertical="center" wrapText="true" indent="2"/>
    </xf>
    <xf numFmtId="177" fontId="1" fillId="0" borderId="1" xfId="0" applyNumberFormat="true" applyFont="true" applyFill="true" applyBorder="true" applyAlignment="true" applyProtection="true">
      <alignment horizontal="right" vertical="center" wrapText="true"/>
    </xf>
    <xf numFmtId="178" fontId="1" fillId="0" borderId="1" xfId="0" applyNumberFormat="true" applyFont="true" applyFill="true" applyBorder="true" applyAlignment="true" applyProtection="true">
      <alignment horizontal="left" vertical="center" wrapText="true"/>
    </xf>
    <xf numFmtId="178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729"/>
    <xf numFmtId="0" fontId="3" fillId="0" borderId="0" xfId="729" applyFont="true" applyAlignment="true">
      <alignment vertical="center"/>
    </xf>
    <xf numFmtId="0" fontId="4" fillId="0" borderId="0" xfId="729" applyFont="true"/>
    <xf numFmtId="0" fontId="4" fillId="0" borderId="1" xfId="729" applyFont="true" applyBorder="true" applyAlignment="true">
      <alignment horizontal="center" vertical="center" wrapText="true"/>
    </xf>
    <xf numFmtId="0" fontId="4" fillId="0" borderId="1" xfId="729" applyFont="true" applyBorder="true" applyAlignment="true">
      <alignment horizontal="center" vertical="center"/>
    </xf>
    <xf numFmtId="0" fontId="4" fillId="0" borderId="0" xfId="729" applyFont="true" applyAlignment="true">
      <alignment vertical="center"/>
    </xf>
    <xf numFmtId="0" fontId="4" fillId="0" borderId="0" xfId="729" applyFont="true" applyAlignment="true">
      <alignment horizontal="right"/>
    </xf>
    <xf numFmtId="0" fontId="1" fillId="0" borderId="0" xfId="729" applyBorder="true"/>
    <xf numFmtId="0" fontId="4" fillId="0" borderId="0" xfId="729" applyFont="true" applyBorder="true" applyAlignment="true">
      <alignment horizontal="center" vertical="center" wrapText="true"/>
    </xf>
    <xf numFmtId="0" fontId="0" fillId="0" borderId="0" xfId="0" applyFont="true"/>
    <xf numFmtId="0" fontId="1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4" fillId="0" borderId="1" xfId="0" applyNumberFormat="true" applyFont="true" applyFill="true" applyBorder="true" applyAlignment="true" applyProtection="true">
      <alignment horizontal="left" vertical="center"/>
      <protection locked="false"/>
    </xf>
    <xf numFmtId="49" fontId="15" fillId="0" borderId="1" xfId="0" applyNumberFormat="true" applyFont="true" applyFill="true" applyBorder="true" applyAlignment="true" applyProtection="true">
      <alignment horizontal="right" vertical="top"/>
      <protection locked="false"/>
    </xf>
    <xf numFmtId="0" fontId="9" fillId="0" borderId="0" xfId="0" applyFont="true"/>
    <xf numFmtId="0" fontId="11" fillId="0" borderId="1" xfId="0" applyNumberFormat="true" applyFont="true" applyFill="true" applyBorder="true" applyAlignment="true" applyProtection="true">
      <alignment horizontal="right"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 wrapText="true"/>
    </xf>
    <xf numFmtId="178" fontId="1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left" vertical="center"/>
    </xf>
    <xf numFmtId="0" fontId="13" fillId="0" borderId="0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0" fontId="17" fillId="0" borderId="1" xfId="0" applyNumberFormat="true" applyFont="true" applyFill="true" applyBorder="true" applyAlignment="true">
      <alignment horizontal="right" vertical="top"/>
    </xf>
    <xf numFmtId="187" fontId="1" fillId="0" borderId="1" xfId="0" applyNumberFormat="true" applyFont="true" applyFill="true" applyBorder="true" applyAlignment="true" applyProtection="true">
      <alignment horizontal="center" vertical="center"/>
    </xf>
    <xf numFmtId="0" fontId="12" fillId="0" borderId="0" xfId="0" applyFont="true" applyFill="true" applyAlignment="true">
      <alignment horizontal="centerContinuous" vertical="top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</xf>
    <xf numFmtId="176" fontId="18" fillId="0" borderId="1" xfId="356" applyNumberFormat="true" applyFont="true" applyFill="true" applyBorder="true" applyAlignment="true">
      <alignment horizontal="left" vertical="center"/>
    </xf>
    <xf numFmtId="178" fontId="1" fillId="0" borderId="4" xfId="0" applyNumberFormat="true" applyFont="true" applyFill="true" applyBorder="true" applyAlignment="true" applyProtection="true">
      <alignment horizontal="right" vertical="center" wrapText="true"/>
    </xf>
    <xf numFmtId="176" fontId="19" fillId="0" borderId="1" xfId="668" applyNumberFormat="true" applyFont="true" applyFill="true" applyBorder="true" applyAlignment="true">
      <alignment horizontal="left" vertical="center"/>
    </xf>
    <xf numFmtId="178" fontId="1" fillId="0" borderId="1" xfId="0" applyNumberFormat="true" applyFont="true" applyFill="true" applyBorder="true" applyAlignment="true">
      <alignment wrapText="true"/>
    </xf>
    <xf numFmtId="0" fontId="13" fillId="0" borderId="1" xfId="0" applyFont="true" applyFill="true" applyBorder="true" applyAlignment="true">
      <alignment vertical="center"/>
    </xf>
    <xf numFmtId="178" fontId="1" fillId="0" borderId="2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3"/>
    </xf>
    <xf numFmtId="178" fontId="1" fillId="0" borderId="0" xfId="0" applyNumberFormat="true" applyFont="true" applyFill="true" applyAlignment="true" applyProtection="true">
      <alignment horizontal="right" vertical="center" wrapText="true"/>
    </xf>
    <xf numFmtId="0" fontId="1" fillId="0" borderId="0" xfId="0" applyNumberFormat="true" applyFont="true" applyFill="true" applyAlignment="true" applyProtection="true">
      <alignment horizontal="centerContinuous" vertical="center"/>
    </xf>
    <xf numFmtId="187" fontId="1" fillId="0" borderId="0" xfId="0" applyNumberFormat="true" applyFont="true" applyFill="true" applyAlignment="true" applyProtection="true">
      <alignment horizontal="right" vertical="center" wrapText="true"/>
    </xf>
    <xf numFmtId="0" fontId="13" fillId="0" borderId="0" xfId="0" applyFont="true" applyFill="true" applyAlignment="true">
      <alignment vertical="center"/>
    </xf>
    <xf numFmtId="178" fontId="13" fillId="0" borderId="0" xfId="0" applyNumberFormat="true" applyFont="true" applyFill="true" applyAlignment="true">
      <alignment vertical="center"/>
    </xf>
    <xf numFmtId="0" fontId="13" fillId="0" borderId="0" xfId="0" applyNumberFormat="true" applyFont="true" applyFill="true" applyBorder="true" applyAlignment="true" applyProtection="true">
      <alignment vertical="center"/>
    </xf>
    <xf numFmtId="0" fontId="13" fillId="0" borderId="0" xfId="0" applyFont="true" applyFill="true" applyBorder="true" applyAlignment="true">
      <alignment vertical="center"/>
    </xf>
    <xf numFmtId="0" fontId="12" fillId="0" borderId="0" xfId="0" applyFont="true" applyFill="true" applyAlignment="true">
      <alignment vertical="top"/>
    </xf>
    <xf numFmtId="0" fontId="1" fillId="0" borderId="0" xfId="0" applyFont="true" applyFill="true" applyAlignment="true">
      <alignment vertical="center"/>
    </xf>
    <xf numFmtId="0" fontId="1" fillId="0" borderId="0" xfId="0" applyNumberFormat="true" applyFont="true" applyFill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Font="true" applyFill="true"/>
    <xf numFmtId="0" fontId="13" fillId="0" borderId="0" xfId="0" applyFont="true" applyFill="true"/>
    <xf numFmtId="0" fontId="13" fillId="0" borderId="0" xfId="0" applyFont="true" applyFill="true" applyAlignment="true">
      <alignment horizontal="right" vertical="top"/>
    </xf>
    <xf numFmtId="0" fontId="1" fillId="0" borderId="0" xfId="0" applyFont="true" applyFill="true" applyAlignment="true">
      <alignment horizontal="left" vertical="center"/>
    </xf>
    <xf numFmtId="0" fontId="0" fillId="0" borderId="0" xfId="0" applyAlignment="true">
      <alignment horizontal="left"/>
    </xf>
    <xf numFmtId="0" fontId="13" fillId="0" borderId="0" xfId="0" applyFont="true" applyFill="true" applyAlignment="true">
      <alignment horizontal="left" vertical="center"/>
    </xf>
    <xf numFmtId="192" fontId="13" fillId="0" borderId="0" xfId="0" applyNumberFormat="true" applyFont="true" applyFill="true" applyAlignment="true">
      <alignment horizontal="center" vertical="center"/>
    </xf>
    <xf numFmtId="0" fontId="13" fillId="0" borderId="0" xfId="0" applyNumberFormat="true" applyFont="true" applyFill="true" applyAlignment="true">
      <alignment horizontal="right" vertical="top"/>
    </xf>
    <xf numFmtId="0" fontId="1" fillId="0" borderId="0" xfId="0" applyNumberFormat="true" applyFont="true" applyFill="true" applyAlignment="true">
      <alignment horizontal="right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92" fontId="13" fillId="0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 applyProtection="true">
      <alignment horizontal="right" vertical="center" wrapText="true" indent="2"/>
    </xf>
    <xf numFmtId="178" fontId="11" fillId="0" borderId="3" xfId="0" applyNumberFormat="true" applyFont="true" applyFill="true" applyBorder="true" applyAlignment="true" applyProtection="true">
      <alignment horizontal="right" vertical="center" wrapText="true"/>
    </xf>
    <xf numFmtId="177" fontId="11" fillId="0" borderId="1" xfId="0" applyNumberFormat="true" applyFont="true" applyFill="true" applyBorder="true" applyAlignment="true" applyProtection="true">
      <alignment horizontal="right" vertical="center" wrapText="true"/>
    </xf>
    <xf numFmtId="0" fontId="13" fillId="0" borderId="1" xfId="0" applyFont="true" applyFill="true" applyBorder="true" applyAlignment="true">
      <alignment horizontal="left" vertical="center"/>
    </xf>
    <xf numFmtId="0" fontId="13" fillId="0" borderId="1" xfId="0" applyFont="true" applyFill="true" applyBorder="true" applyAlignment="true">
      <alignment horizontal="center" vertical="center"/>
    </xf>
    <xf numFmtId="192" fontId="12" fillId="0" borderId="0" xfId="0" applyNumberFormat="true" applyFont="true" applyFill="true" applyAlignment="true">
      <alignment horizontal="centerContinuous" vertical="top"/>
    </xf>
    <xf numFmtId="192" fontId="13" fillId="0" borderId="1" xfId="0" applyNumberFormat="true" applyFont="true" applyFill="true" applyBorder="true" applyAlignment="true">
      <alignment horizontal="left" vertical="center"/>
    </xf>
    <xf numFmtId="178" fontId="8" fillId="0" borderId="1" xfId="0" applyNumberFormat="true" applyFont="true" applyFill="true" applyBorder="true" applyAlignment="true" applyProtection="true">
      <alignment horizontal="center" vertical="center" wrapText="true"/>
    </xf>
    <xf numFmtId="49" fontId="12" fillId="0" borderId="0" xfId="0" applyNumberFormat="true" applyFont="true" applyFill="true" applyAlignment="true">
      <alignment horizontal="center" vertical="top"/>
    </xf>
    <xf numFmtId="0" fontId="1" fillId="0" borderId="0" xfId="0" applyFont="true" applyAlignment="true">
      <alignment horizontal="left"/>
    </xf>
    <xf numFmtId="0" fontId="0" fillId="0" borderId="0" xfId="0" applyFont="true" applyAlignment="true">
      <alignment horizontal="left"/>
    </xf>
    <xf numFmtId="0" fontId="0" fillId="0" borderId="0" xfId="0" applyFont="true" applyFill="true" applyAlignment="true">
      <alignment horizontal="center" vertical="center" wrapText="true"/>
    </xf>
    <xf numFmtId="192" fontId="13" fillId="0" borderId="0" xfId="0" applyNumberFormat="true" applyFont="true" applyFill="true" applyAlignment="true">
      <alignment vertical="center"/>
    </xf>
    <xf numFmtId="0" fontId="0" fillId="0" borderId="0" xfId="0" applyFont="true" applyFill="true"/>
    <xf numFmtId="179" fontId="12" fillId="0" borderId="0" xfId="0" applyNumberFormat="true" applyFont="true" applyFill="true" applyAlignment="true" applyProtection="true">
      <alignment horizontal="center" vertical="top"/>
    </xf>
    <xf numFmtId="176" fontId="1" fillId="0" borderId="0" xfId="0" applyNumberFormat="true" applyFont="true" applyFill="true" applyAlignment="true" applyProtection="true">
      <alignment horizontal="right"/>
    </xf>
    <xf numFmtId="176" fontId="0" fillId="0" borderId="1" xfId="0" applyNumberFormat="true" applyFont="true" applyFill="true" applyBorder="true" applyAlignment="true" applyProtection="true">
      <alignment horizontal="center" vertical="center" wrapText="true"/>
    </xf>
    <xf numFmtId="176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176" fontId="0" fillId="0" borderId="5" xfId="0" applyNumberFormat="true" applyFont="true" applyFill="true" applyBorder="true" applyAlignment="true" applyProtection="true">
      <alignment horizontal="center" vertical="center" wrapText="true"/>
    </xf>
    <xf numFmtId="178" fontId="0" fillId="0" borderId="6" xfId="0" applyNumberFormat="true" applyFont="true" applyFill="true" applyBorder="true" applyAlignment="true" applyProtection="true">
      <alignment horizontal="center" vertical="center" wrapText="true"/>
    </xf>
    <xf numFmtId="178" fontId="0" fillId="0" borderId="3" xfId="0" applyNumberFormat="true" applyFont="true" applyFill="true" applyBorder="true" applyAlignment="true" applyProtection="true">
      <alignment horizontal="center" vertical="center" wrapText="true"/>
    </xf>
    <xf numFmtId="178" fontId="0" fillId="0" borderId="1" xfId="0" applyNumberFormat="true" applyFont="true" applyFill="true" applyBorder="true" applyAlignment="true" applyProtection="true">
      <alignment horizontal="center" vertical="center" wrapText="true"/>
    </xf>
    <xf numFmtId="176" fontId="13" fillId="0" borderId="0" xfId="0" applyNumberFormat="true" applyFont="true" applyFill="true" applyAlignment="true" applyProtection="true">
      <alignment horizontal="right" vertical="top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192" fontId="13" fillId="0" borderId="1" xfId="0" applyNumberFormat="true" applyFont="true" applyFill="true" applyBorder="true" applyAlignment="true">
      <alignment vertical="center"/>
    </xf>
    <xf numFmtId="176" fontId="0" fillId="0" borderId="2" xfId="0" applyNumberFormat="true" applyFont="true" applyFill="true" applyBorder="true" applyAlignment="true" applyProtection="true">
      <alignment vertical="center" wrapText="true"/>
    </xf>
    <xf numFmtId="192" fontId="0" fillId="0" borderId="2" xfId="0" applyNumberFormat="true" applyFont="true" applyFill="true" applyBorder="true" applyAlignment="true">
      <alignment vertical="center" wrapText="true"/>
    </xf>
    <xf numFmtId="0" fontId="1" fillId="0" borderId="6" xfId="0" applyNumberFormat="true" applyFont="true" applyFill="true" applyBorder="true" applyAlignment="true" applyProtection="true">
      <alignment vertical="center"/>
    </xf>
    <xf numFmtId="0" fontId="1" fillId="0" borderId="6" xfId="0" applyNumberFormat="true" applyFont="true" applyFill="true" applyBorder="true" applyAlignment="true" applyProtection="true">
      <alignment horizontal="left" vertical="center"/>
    </xf>
    <xf numFmtId="0" fontId="1" fillId="0" borderId="6" xfId="0" applyFont="true" applyFill="true" applyBorder="true" applyAlignment="true">
      <alignment horizontal="left" vertical="center"/>
    </xf>
  </cellXfs>
  <cellStyles count="837">
    <cellStyle name="常规" xfId="0" builtinId="0"/>
    <cellStyle name="好_重点民生支出需求测算表社保（农村低保）081112" xfId="1"/>
    <cellStyle name="好_县市旗测算-新科目（20080627）_不含人员经费系数_财力性转移支付2010年预算参考数" xfId="2"/>
    <cellStyle name="好_县市旗测算-新科目（20080626）_民生政策最低支出需求_财力性转移支付2010年预算参考数" xfId="3"/>
    <cellStyle name="好_分县成本差异系数_不含人员经费系数_财力性转移支付2010年预算参考数" xfId="4"/>
    <cellStyle name="常规 5 2" xfId="5"/>
    <cellStyle name="好_县市旗测算-新科目（20080626）_不含人员经费系数" xfId="6"/>
    <cellStyle name="好_县市旗测算20080508_民生政策最低支出需求" xfId="7"/>
    <cellStyle name="好_文体广播事业(按照总人口测算）—20080416_财力性转移支付2010年预算参考数" xfId="8"/>
    <cellStyle name="好_卫生(按照总人口测算）—20080416_财力性转移支付2010年预算参考数" xfId="9"/>
    <cellStyle name="强调文字颜色 5 2" xfId="10"/>
    <cellStyle name="差_河南 缺口县区测算(地方填报白)_财力性转移支付2010年预算参考数" xfId="11"/>
    <cellStyle name="好_市辖区测算-新科目（20080626）_民生政策最低支出需求" xfId="12"/>
    <cellStyle name="好_行政（人员）_县市旗测算-新科目（含人口规模效应）" xfId="13"/>
    <cellStyle name="差_安徽 缺口县区测算(地方填报)1" xfId="14"/>
    <cellStyle name="差_2007年一般预算支出剔除_财力性转移支付2010年预算参考数" xfId="15"/>
    <cellStyle name="差_一般预算支出口径剔除表_财力性转移支付2010年预算参考数" xfId="16"/>
    <cellStyle name="Currency1" xfId="17"/>
    <cellStyle name="差_行政公检法测算_县市旗测算-新科目（含人口规模效应）" xfId="18"/>
    <cellStyle name="差_河南 缺口县区测算(地方填报)_财力性转移支付2010年预算参考数" xfId="19"/>
    <cellStyle name="差_530623_2006年县级财政报表附表" xfId="20"/>
    <cellStyle name="好_附表" xfId="21"/>
    <cellStyle name="差_2006年28四川" xfId="22"/>
    <cellStyle name="好_农林水和城市维护标准支出20080505－县区合计_不含人员经费系数" xfId="23"/>
    <cellStyle name="差_1" xfId="24"/>
    <cellStyle name="标题 3 2" xfId="25"/>
    <cellStyle name="好_县市旗测算-新科目（20080627）_民生政策最低支出需求" xfId="26"/>
    <cellStyle name="Header1" xfId="27"/>
    <cellStyle name="40% - 强调文字颜色 3 2" xfId="28"/>
    <cellStyle name="差_农林水和城市维护标准支出20080505－县区合计_县市旗测算-新科目（含人口规模效应）" xfId="29"/>
    <cellStyle name="差_人员工资和公用经费3_财力性转移支付2010年预算参考数" xfId="30"/>
    <cellStyle name="差_30云南" xfId="31"/>
    <cellStyle name="差_卫生(按照总人口测算）—20080416_民生政策最低支出需求" xfId="32"/>
    <cellStyle name="差_县市旗测算-新科目（20080626）_不含人员经费系数_财力性转移支付2010年预算参考数" xfId="33"/>
    <cellStyle name="好_农林水和城市维护标准支出20080505－县区合计_不含人员经费系数_财力性转移支付2010年预算参考数" xfId="34"/>
    <cellStyle name="差_其他部门(按照总人口测算）—20080416_不含人员经费系数" xfId="35"/>
    <cellStyle name="差_30云南_1_财力性转移支付2010年预算参考数" xfId="36"/>
    <cellStyle name="差_汇总表" xfId="37"/>
    <cellStyle name="好_县区合并测算20080423(按照各省比重）_县市旗测算-新科目（含人口规模效应）_财力性转移支付2010年预算参考数" xfId="38"/>
    <cellStyle name="差_农林水和城市维护标准支出20080505－县区合计_县市旗测算-新科目（含人口规模效应）_财力性转移支付2010年预算参考数" xfId="39"/>
    <cellStyle name="好_测算结果汇总_财力性转移支付2010年预算参考数" xfId="40"/>
    <cellStyle name="Accent1_2006年33甘肃" xfId="41"/>
    <cellStyle name="差_文体广播事业(按照总人口测算）—20080416" xfId="42"/>
    <cellStyle name="差_分县成本差异系数_财力性转移支付2010年预算参考数" xfId="43"/>
    <cellStyle name="差_2008年预计支出与2007年对比" xfId="44"/>
    <cellStyle name="链接单元格 2" xfId="45"/>
    <cellStyle name="好_缺口县区测算(按2007支出增长25%测算)" xfId="46"/>
    <cellStyle name="差_03昭通" xfId="47"/>
    <cellStyle name="差_行政公检法测算_不含人员经费系数" xfId="48"/>
    <cellStyle name="百分比 5" xfId="49"/>
    <cellStyle name="差_教育(按照总人口测算）—20080416_财力性转移支付2010年预算参考数" xfId="50"/>
    <cellStyle name="好_卫生(按照总人口测算）—20080416" xfId="51"/>
    <cellStyle name="好_县区合并测算20080421_县市旗测算-新科目（含人口规模效应）" xfId="52"/>
    <cellStyle name="差_20河南_财力性转移支付2010年预算参考数" xfId="53"/>
    <cellStyle name="常规 2_004-2010年增消两税返还情况表" xfId="54"/>
    <cellStyle name="콤마_BOILER-CO1" xfId="55"/>
    <cellStyle name="差_Book1_财力性转移支付2010年预算参考数" xfId="56"/>
    <cellStyle name="差_2006年30云南" xfId="57"/>
    <cellStyle name="好_县区合并测算20080423(按照各省比重）" xfId="58"/>
    <cellStyle name="好_卫生(按照总人口测算）—20080416_不含人员经费系数" xfId="59"/>
    <cellStyle name="差_县区合并测算20080423(按照各省比重）_县市旗测算-新科目（含人口规模效应）_财力性转移支付2010年预算参考数" xfId="60"/>
    <cellStyle name="ColLevel_0" xfId="61"/>
    <cellStyle name="差_2016人代会附表（2015-9-11）（姚局）-财经委" xfId="62"/>
    <cellStyle name="好_530623_2006年县级财政报表附表" xfId="63"/>
    <cellStyle name="差_不含人员经费系数" xfId="64"/>
    <cellStyle name="差_缺口县区测算(按2007支出增长25%测算)_财力性转移支付2010年预算参考数" xfId="65"/>
    <cellStyle name="60% - 强调文字颜色 2 2" xfId="66"/>
    <cellStyle name="差_28四川" xfId="67"/>
    <cellStyle name="差_卫生部门_财力性转移支付2010年预算参考数" xfId="68"/>
    <cellStyle name="常规 5" xfId="69"/>
    <cellStyle name="好_县市旗测算-新科目（20080627）_财力性转移支付2010年预算参考数" xfId="70"/>
    <cellStyle name="强调文字颜色 4" xfId="71" builtinId="41"/>
    <cellStyle name="20% - 强调文字颜色 6 2" xfId="72"/>
    <cellStyle name="Header2" xfId="73"/>
    <cellStyle name="差_34青海_财力性转移支付2010年预算参考数" xfId="74"/>
    <cellStyle name="好_M01-2(州市补助收入)" xfId="75"/>
    <cellStyle name="差_汇总" xfId="76"/>
    <cellStyle name="差_县市旗测算-新科目（20080627）_不含人员经费系数_财力性转移支付2010年预算参考数" xfId="77"/>
    <cellStyle name="好_09黑龙江_财力性转移支付2010年预算参考数" xfId="78"/>
    <cellStyle name="差_文体广播部门" xfId="79"/>
    <cellStyle name="好_县市旗测算20080508_不含人员经费系数_财力性转移支付2010年预算参考数" xfId="80"/>
    <cellStyle name="差_卫生(按照总人口测算）—20080416_不含人员经费系数_财力性转移支付2010年预算参考数" xfId="81"/>
    <cellStyle name="差_2016年科目0114" xfId="82"/>
    <cellStyle name="差_人员工资和公用经费_财力性转移支付2010年预算参考数" xfId="83"/>
    <cellStyle name="好_县区合并测算20080421_不含人员经费系数_财力性转移支付2010年预算参考数" xfId="84"/>
    <cellStyle name="好_一般预算支出口径剔除表" xfId="85"/>
    <cellStyle name="好_其他部门(按照总人口测算）—20080416" xfId="86"/>
    <cellStyle name="20% - 强调文字颜色 2" xfId="87" builtinId="34"/>
    <cellStyle name="Currency_1995" xfId="88"/>
    <cellStyle name="差_危改资金测算" xfId="89"/>
    <cellStyle name="差 2" xfId="90"/>
    <cellStyle name="好_2007年收支情况及2008年收支预计表(汇总表)" xfId="91"/>
    <cellStyle name="差_河南 缺口县区测算(地方填报白)" xfId="92"/>
    <cellStyle name="好_2006年27重庆_财力性转移支付2010年预算参考数" xfId="93"/>
    <cellStyle name="差_教育(按照总人口测算）—20080416_不含人员经费系数" xfId="94"/>
    <cellStyle name="差_县区合并测算20080421_不含人员经费系数_财力性转移支付2010年预算参考数" xfId="95"/>
    <cellStyle name="好_2006年全省财力计算表（中央、决算）" xfId="96"/>
    <cellStyle name="差_缺口县区测算(财政部标准)_财力性转移支付2010年预算参考数" xfId="97"/>
    <cellStyle name="好_社保处下达区县2015年指标（第二批）" xfId="98"/>
    <cellStyle name="差_行政公检法测算_不含人员经费系数_财力性转移支付2010年预算参考数" xfId="99"/>
    <cellStyle name="好_1110洱源县_财力性转移支付2010年预算参考数" xfId="100"/>
    <cellStyle name="差_行政(燃修费)_不含人员经费系数" xfId="101"/>
    <cellStyle name="差_1110洱源县" xfId="102"/>
    <cellStyle name="Comma_1995" xfId="103"/>
    <cellStyle name="40% - Accent3" xfId="104"/>
    <cellStyle name="comma zerodec" xfId="105"/>
    <cellStyle name="好_河南 缺口县区测算(地方填报白)" xfId="106"/>
    <cellStyle name="好_县市旗测算20080508_不含人员经费系数" xfId="107"/>
    <cellStyle name="好_22湖南" xfId="108"/>
    <cellStyle name="差_人员工资和公用经费2" xfId="109"/>
    <cellStyle name="差_行政（人员）_民生政策最低支出需求" xfId="110"/>
    <cellStyle name="好_34青海_1_财力性转移支付2010年预算参考数" xfId="111"/>
    <cellStyle name="好_文体广播事业(按照总人口测算）—20080416_民生政策最低支出需求" xfId="112"/>
    <cellStyle name="好_其他部门(按照总人口测算）—20080416_不含人员经费系数_财力性转移支付2010年预算参考数" xfId="113"/>
    <cellStyle name="常规 21" xfId="114"/>
    <cellStyle name="常规 16" xfId="115"/>
    <cellStyle name="差_分析缺口率" xfId="116"/>
    <cellStyle name="好_行政（人员）_民生政策最低支出需求" xfId="117"/>
    <cellStyle name="40% - 强调文字颜色 4 2" xfId="118"/>
    <cellStyle name="no dec" xfId="119"/>
    <cellStyle name="差_成本差异系数（含人口规模）" xfId="120"/>
    <cellStyle name="差_教育(按照总人口测算）—20080416_不含人员经费系数_财力性转移支付2010年预算参考数" xfId="121"/>
    <cellStyle name="计算" xfId="122" builtinId="22"/>
    <cellStyle name="差_市辖区测算20080510_县市旗测算-新科目（含人口规模效应）" xfId="123"/>
    <cellStyle name="好_1" xfId="124"/>
    <cellStyle name="差_县区合并测算20080421_不含人员经费系数" xfId="125"/>
    <cellStyle name="差_数据--基础数据--预算组--2015年人代会预算部分--2015.01.20--人代会前第6稿--按姚局意见改--调市级项级明细_区县政府预算公开整改--表" xfId="126"/>
    <cellStyle name="好_行政公检法测算_县市旗测算-新科目（含人口规模效应）" xfId="127"/>
    <cellStyle name="差_县市旗测算-新科目（20080626）" xfId="128"/>
    <cellStyle name="差_检验表" xfId="129"/>
    <cellStyle name="差_县市旗测算20080508_不含人员经费系数" xfId="130"/>
    <cellStyle name="콤마 [0]_BOILER-CO1" xfId="131"/>
    <cellStyle name="差_缺口县区测算（11.13）" xfId="132"/>
    <cellStyle name="差_2015年社会保险基金预算草案表样（报人大）" xfId="133"/>
    <cellStyle name="好_缺口县区测算（11.13）_财力性转移支付2010年预算参考数" xfId="134"/>
    <cellStyle name="好_河南 缺口县区测算(地方填报)" xfId="135"/>
    <cellStyle name="霓付 [0]_ +Foil &amp; -FOIL &amp; PAPER" xfId="136"/>
    <cellStyle name="好_县市旗测算-新科目（20080627）_县市旗测算-新科目（含人口规模效应）" xfId="137"/>
    <cellStyle name="好_2006年27重庆" xfId="138"/>
    <cellStyle name="好_教育(按照总人口测算）—20080416_民生政策最低支出需求_财力性转移支付2010年预算参考数" xfId="139"/>
    <cellStyle name="표준_0N-HANDLING " xfId="140"/>
    <cellStyle name="差_行政（人员）_县市旗测算-新科目（含人口规模效应）_财力性转移支付2010年预算参考数" xfId="141"/>
    <cellStyle name="差_核定人数对比" xfId="142"/>
    <cellStyle name="好_市辖区测算20080510_县市旗测算-新科目（含人口规模效应）_财力性转移支付2010年预算参考数" xfId="143"/>
    <cellStyle name="好_卫生部门_财力性转移支付2010年预算参考数" xfId="144"/>
    <cellStyle name="差_农林水和城市维护标准支出20080505－县区合计_民生政策最低支出需求_财力性转移支付2010年预算参考数" xfId="145"/>
    <cellStyle name="好_Book2" xfId="146"/>
    <cellStyle name="常规 7 2" xfId="147"/>
    <cellStyle name="好_测算结果_财力性转移支付2010年预算参考数" xfId="148"/>
    <cellStyle name="强调文字颜色 6 2" xfId="149"/>
    <cellStyle name="差_山东省民生支出标准" xfId="150"/>
    <cellStyle name="Accent6" xfId="151"/>
    <cellStyle name="差_农林水和城市维护标准支出20080505－县区合计_不含人员经费系数" xfId="152"/>
    <cellStyle name="常规 18" xfId="153"/>
    <cellStyle name="常规 23" xfId="154"/>
    <cellStyle name="差_市辖区测算20080510_财力性转移支付2010年预算参考数" xfId="155"/>
    <cellStyle name="Accent6 - 40%" xfId="156"/>
    <cellStyle name="差_07临沂" xfId="157"/>
    <cellStyle name="差_行政(燃修费)_县市旗测算-新科目（含人口规模效应）" xfId="158"/>
    <cellStyle name="差_分县成本差异系数_不含人员经费系数_财力性转移支付2010年预算参考数" xfId="159"/>
    <cellStyle name="差_14安徽_财力性转移支付2010年预算参考数" xfId="160"/>
    <cellStyle name="好_教育(按照总人口测算）—20080416" xfId="161"/>
    <cellStyle name="差_汇总表_财力性转移支付2010年预算参考数" xfId="162"/>
    <cellStyle name="差_2006年34青海" xfId="163"/>
    <cellStyle name="好_00省级(打印)" xfId="164"/>
    <cellStyle name="差_教育(按照总人口测算）—20080416_县市旗测算-新科目（含人口规模效应）" xfId="165"/>
    <cellStyle name="好_县市旗测算-新科目（20080627）_不含人员经费系数" xfId="166"/>
    <cellStyle name="差_分县成本差异系数_不含人员经费系数" xfId="167"/>
    <cellStyle name="好_卫生部门" xfId="168"/>
    <cellStyle name="差_平邑_财力性转移支付2010年预算参考数" xfId="169"/>
    <cellStyle name="差_市辖区测算-新科目（20080626）_民生政策最低支出需求_财力性转移支付2010年预算参考数" xfId="170"/>
    <cellStyle name="差_市辖区测算20080510" xfId="171"/>
    <cellStyle name="差_县市旗测算-新科目（20080626）_县市旗测算-新科目（含人口规模效应）" xfId="172"/>
    <cellStyle name="好_附表_财力性转移支付2010年预算参考数" xfId="173"/>
    <cellStyle name="好_行政公检法测算_民生政策最低支出需求_财力性转移支付2010年预算参考数" xfId="174"/>
    <cellStyle name="千位分隔 3" xfId="175"/>
    <cellStyle name="好_县市旗测算-新科目（20080626）_不含人员经费系数_财力性转移支付2010年预算参考数" xfId="176"/>
    <cellStyle name="常规 26" xfId="177"/>
    <cellStyle name="差_缺口县区测算（11.13）_财力性转移支付2010年预算参考数" xfId="178"/>
    <cellStyle name="Total" xfId="179"/>
    <cellStyle name="好_卫生(按照总人口测算）—20080416_县市旗测算-新科目（含人口规模效应）_财力性转移支付2010年预算参考数" xfId="180"/>
    <cellStyle name="差_市辖区测算20080510_不含人员经费系数_财力性转移支付2010年预算参考数" xfId="181"/>
    <cellStyle name="好_县市旗测算-新科目（20080626）_民生政策最低支出需求" xfId="182"/>
    <cellStyle name="强调文字颜色 6" xfId="183" builtinId="49"/>
    <cellStyle name="常规 7" xfId="184"/>
    <cellStyle name="警告文本" xfId="185" builtinId="11"/>
    <cellStyle name="标题 4 2" xfId="186"/>
    <cellStyle name="差_行政公检法测算_县市旗测算-新科目（含人口规模效应）_财力性转移支付2010年预算参考数" xfId="187"/>
    <cellStyle name="千位分隔 4" xfId="188"/>
    <cellStyle name="差_2007一般预算支出口径剔除表" xfId="189"/>
    <cellStyle name="差_文体广播事业(按照总人口测算）—20080416_财力性转移支付2010年预算参考数" xfId="190"/>
    <cellStyle name="差_核定人数下发表" xfId="191"/>
    <cellStyle name="千位分隔" xfId="192" builtinId="3"/>
    <cellStyle name="差_测算结果汇总_财力性转移支付2010年预算参考数" xfId="193"/>
    <cellStyle name="통화 [0]_BOILER-CO1" xfId="194"/>
    <cellStyle name="差_M01-2(州市补助收入)" xfId="195"/>
    <cellStyle name="?鹎%U龡&amp;H齲_x0001_C铣_x0014__x0007__x0001__x0001_" xfId="196"/>
    <cellStyle name="40% - 强调文字颜色 1" xfId="197" builtinId="31"/>
    <cellStyle name="标题 1" xfId="198" builtinId="16"/>
    <cellStyle name="常规 4_2008年横排表0721" xfId="199"/>
    <cellStyle name="差_县市旗测算20080508" xfId="200"/>
    <cellStyle name="强调文字颜色 1 2" xfId="201"/>
    <cellStyle name="常规 2 2" xfId="202"/>
    <cellStyle name="差_行政公检法测算_财力性转移支付2010年预算参考数" xfId="203"/>
    <cellStyle name="40% - Accent2" xfId="204"/>
    <cellStyle name="好_14安徽_财力性转移支付2010年预算参考数" xfId="205"/>
    <cellStyle name="好_卫生(按照总人口测算）—20080416_民生政策最低支出需求_财力性转移支付2010年预算参考数" xfId="206"/>
    <cellStyle name="差_5334_2006年迪庆县级财政报表附表" xfId="207"/>
    <cellStyle name="差_市辖区测算20080510_民生政策最低支出需求" xfId="208"/>
    <cellStyle name="好_行政公检法测算_民生政策最低支出需求" xfId="209"/>
    <cellStyle name="Accent3 - 20%" xfId="210"/>
    <cellStyle name="好_农林水和城市维护标准支出20080505－县区合计_县市旗测算-新科目（含人口规模效应）_财力性转移支付2010年预算参考数" xfId="211"/>
    <cellStyle name="Calculation" xfId="212"/>
    <cellStyle name="常规 19" xfId="213"/>
    <cellStyle name="常规 24" xfId="214"/>
    <cellStyle name="差_2_财力性转移支付2010年预算参考数" xfId="215"/>
    <cellStyle name="20% - 强调文字颜色 2 2" xfId="216"/>
    <cellStyle name="差_县区合并测算20080423(按照各省比重）_民生政策最低支出需求_财力性转移支付2010年预算参考数" xfId="217"/>
    <cellStyle name="超级链接" xfId="218"/>
    <cellStyle name="好_0605石屏县" xfId="219"/>
    <cellStyle name="差_缺口县区测算(按核定人数)" xfId="220"/>
    <cellStyle name="40% - 强调文字颜色 4" xfId="221" builtinId="43"/>
    <cellStyle name="标题 4" xfId="222" builtinId="19"/>
    <cellStyle name="差_平邑" xfId="223"/>
    <cellStyle name="差_城建部门" xfId="224"/>
    <cellStyle name="强调文字颜色 3" xfId="225" builtinId="37"/>
    <cellStyle name="输入 2" xfId="226"/>
    <cellStyle name="好_教育(按照总人口测算）—20080416_不含人员经费系数_财力性转移支付2010年预算参考数" xfId="227"/>
    <cellStyle name="好_县区合并测算20080423(按照各省比重）_不含人员经费系数_财力性转移支付2010年预算参考数" xfId="228"/>
    <cellStyle name="Bad" xfId="229"/>
    <cellStyle name="差_人员工资和公用经费3" xfId="230"/>
    <cellStyle name="千位_(人代会用)" xfId="231"/>
    <cellStyle name="Currency [0]" xfId="232"/>
    <cellStyle name="好_市辖区测算20080510_不含人员经费系数" xfId="233"/>
    <cellStyle name="常规 3 2" xfId="234"/>
    <cellStyle name="常规 6" xfId="235"/>
    <cellStyle name="表标题" xfId="236"/>
    <cellStyle name="千位分隔[0]" xfId="237" builtinId="6"/>
    <cellStyle name="强调文字颜色 5" xfId="238" builtinId="45"/>
    <cellStyle name="好_县市旗测算20080508_县市旗测算-新科目（含人口规模效应）" xfId="239"/>
    <cellStyle name="好_农林水和城市维护标准支出20080505－县区合计_财力性转移支付2010年预算参考数" xfId="240"/>
    <cellStyle name="好_27重庆_财力性转移支付2010年预算参考数" xfId="241"/>
    <cellStyle name="差_测算结果_财力性转移支付2010年预算参考数" xfId="242"/>
    <cellStyle name="差_财政供养人员_财力性转移支付2010年预算参考数" xfId="243"/>
    <cellStyle name="Accent2 - 60%" xfId="244"/>
    <cellStyle name="好_分县成本差异系数_财力性转移支付2010年预算参考数" xfId="245"/>
    <cellStyle name="好_县区合并测算20080421_财力性转移支付2010年预算参考数" xfId="246"/>
    <cellStyle name="计算 2" xfId="247"/>
    <cellStyle name="好_市辖区测算20080510_民生政策最低支出需求" xfId="248"/>
    <cellStyle name="20% - Accent1" xfId="249"/>
    <cellStyle name="好_分析缺口率_财力性转移支付2010年预算参考数" xfId="250"/>
    <cellStyle name="差_人员工资和公用经费2_财力性转移支付2010年预算参考数" xfId="251"/>
    <cellStyle name="强调 3" xfId="252"/>
    <cellStyle name="差_成本差异系数_财力性转移支付2010年预算参考数" xfId="253"/>
    <cellStyle name="千位分季_新建 Microsoft Excel 工作表" xfId="254"/>
    <cellStyle name="好_汇总" xfId="255"/>
    <cellStyle name="汇总 2" xfId="256"/>
    <cellStyle name="好_云南 缺口县区测算(地方填报)" xfId="257"/>
    <cellStyle name="好_县市旗测算-新科目（20080626）_财力性转移支付2010年预算参考数" xfId="258"/>
    <cellStyle name="好_行政公检法测算_不含人员经费系数_财力性转移支付2010年预算参考数" xfId="259"/>
    <cellStyle name="好_教育(按照总人口测算）—20080416_县市旗测算-新科目（含人口规模效应）" xfId="260"/>
    <cellStyle name="Good" xfId="261"/>
    <cellStyle name="40% - 强调文字颜色 2" xfId="262" builtinId="35"/>
    <cellStyle name="好_05潍坊" xfId="263"/>
    <cellStyle name="差_27重庆_财力性转移支付2010年预算参考数" xfId="264"/>
    <cellStyle name="20% - 强调文字颜色 6" xfId="265" builtinId="50"/>
    <cellStyle name="好_人员工资和公用经费3" xfId="266"/>
    <cellStyle name="好_2007一般预算支出口径剔除表_财力性转移支付2010年预算参考数" xfId="267"/>
    <cellStyle name="差_县区合并测算20080423(按照各省比重）_不含人员经费系数" xfId="268"/>
    <cellStyle name="好_34青海" xfId="269"/>
    <cellStyle name="差_行政(燃修费)_财力性转移支付2010年预算参考数" xfId="270"/>
    <cellStyle name="好_人员工资和公用经费_财力性转移支付2010年预算参考数" xfId="271"/>
    <cellStyle name="差_卫生(按照总人口测算）—20080416_县市旗测算-新科目（含人口规模效应）" xfId="272"/>
    <cellStyle name="差_2006年28四川_财力性转移支付2010年预算参考数" xfId="273"/>
    <cellStyle name="差_云南省2008年转移支付测算——州市本级考核部分及政策性测算_财力性转移支付2010年预算参考数" xfId="274"/>
    <cellStyle name="差_gdp" xfId="275"/>
    <cellStyle name="超链接" xfId="276" builtinId="8"/>
    <cellStyle name="好_28四川_财力性转移支付2010年预算参考数" xfId="277"/>
    <cellStyle name="差_2008计算资料（8月5）" xfId="278"/>
    <cellStyle name="常规 2 10" xfId="279"/>
    <cellStyle name="常规 14" xfId="280"/>
    <cellStyle name="好_农林水和城市维护标准支出20080505－县区合计_民生政策最低支出需求" xfId="281"/>
    <cellStyle name="差_县区合并测算20080421" xfId="282"/>
    <cellStyle name="40% - 强调文字颜色 3" xfId="283" builtinId="39"/>
    <cellStyle name="标题 3" xfId="284" builtinId="18"/>
    <cellStyle name="好_2006年34青海_财力性转移支付2010年预算参考数" xfId="285"/>
    <cellStyle name="好_行政(燃修费)_民生政策最低支出需求" xfId="286"/>
    <cellStyle name="好_河南 缺口县区测算(地方填报白)_财力性转移支付2010年预算参考数" xfId="287"/>
    <cellStyle name="千位分隔 2" xfId="288"/>
    <cellStyle name="差" xfId="289" builtinId="27"/>
    <cellStyle name="60% - 强调文字颜色 5" xfId="290" builtinId="48"/>
    <cellStyle name="20% - 强调文字颜色 5" xfId="291" builtinId="46"/>
    <cellStyle name="千位分隔[0] 2" xfId="292"/>
    <cellStyle name="解释性文本" xfId="293" builtinId="53"/>
    <cellStyle name="差_不含人员经费系数_财力性转移支付2010年预算参考数" xfId="294"/>
    <cellStyle name="注释 2" xfId="295"/>
    <cellStyle name="差_05潍坊" xfId="296"/>
    <cellStyle name="差_成本差异系数（含人口规模）_财力性转移支付2010年预算参考数" xfId="297"/>
    <cellStyle name="20% - 强调文字颜色 5 2" xfId="298"/>
    <cellStyle name="差_县市旗测算20080508_县市旗测算-新科目（含人口规模效应）" xfId="299"/>
    <cellStyle name="好_Book2_财力性转移支付2010年预算参考数" xfId="300"/>
    <cellStyle name="标题 5" xfId="301"/>
    <cellStyle name="好_县市旗测算-新科目（20080626）_县市旗测算-新科目（含人口规模效应）" xfId="302"/>
    <cellStyle name="好_自行调整差异系数顺序" xfId="303"/>
    <cellStyle name="差_2007一般预算支出口径剔除表_财力性转移支付2010年预算参考数" xfId="304"/>
    <cellStyle name="差_云南 缺口县区测算(地方填报)" xfId="305"/>
    <cellStyle name="好_行政（人员）_民生政策最低支出需求_财力性转移支付2010年预算参考数" xfId="306"/>
    <cellStyle name="输出 2" xfId="307"/>
    <cellStyle name="差_0605石屏县" xfId="308"/>
    <cellStyle name="60% - Accent1" xfId="309"/>
    <cellStyle name="Input" xfId="310"/>
    <cellStyle name="60% - 强调文字颜色 1 2" xfId="311"/>
    <cellStyle name="Title" xfId="312"/>
    <cellStyle name="差_汇总表4" xfId="313"/>
    <cellStyle name="差_教育(按照总人口测算）—20080416_民生政策最低支出需求_财力性转移支付2010年预算参考数" xfId="314"/>
    <cellStyle name="差_行政（人员）_县市旗测算-新科目（含人口规模效应）" xfId="315"/>
    <cellStyle name="40% - 强调文字颜色 6 2" xfId="316"/>
    <cellStyle name="Accent5" xfId="317"/>
    <cellStyle name="差_民生政策最低支出需求" xfId="318"/>
    <cellStyle name="Accent6 - 60%" xfId="319"/>
    <cellStyle name="Norma,_laroux_4_营业在建 (2)_E21" xfId="320"/>
    <cellStyle name="差_文体广播事业(按照总人口测算）—20080416_县市旗测算-新科目（含人口规模效应）" xfId="321"/>
    <cellStyle name="检查单元格" xfId="322" builtinId="23"/>
    <cellStyle name="40% - 强调文字颜色 2 2" xfId="323"/>
    <cellStyle name="好_教育(按照总人口测算）—20080416_财力性转移支付2010年预算参考数" xfId="324"/>
    <cellStyle name="检查单元格 2" xfId="325"/>
    <cellStyle name="小数" xfId="326"/>
    <cellStyle name="输出" xfId="327" builtinId="21"/>
    <cellStyle name="常规 12" xfId="328"/>
    <cellStyle name="差_青海 缺口县区测算(地方填报)" xfId="329"/>
    <cellStyle name="差_市辖区测算20080510_不含人员经费系数" xfId="330"/>
    <cellStyle name="标题" xfId="331" builtinId="15"/>
    <cellStyle name="差_农林水和城市维护标准支出20080505－县区合计_财力性转移支付2010年预算参考数" xfId="332"/>
    <cellStyle name="好_2007一般预算支出口径剔除表" xfId="333"/>
    <cellStyle name="好_其他部门(按照总人口测算）—20080416_不含人员经费系数" xfId="334"/>
    <cellStyle name="Neutral" xfId="335"/>
    <cellStyle name="链接单元格" xfId="336" builtinId="24"/>
    <cellStyle name="差_社保处下达区县2015年指标（第二批）" xfId="337"/>
    <cellStyle name="好_同德_财力性转移支付2010年预算参考数" xfId="338"/>
    <cellStyle name="差_行政（人员）_财力性转移支付2010年预算参考数" xfId="339"/>
    <cellStyle name="差_卫生(按照总人口测算）—20080416" xfId="340"/>
    <cellStyle name="好_市辖区测算-新科目（20080626）_县市旗测算-新科目（含人口规模效应）_财力性转移支付2010年预算参考数" xfId="341"/>
    <cellStyle name="注释" xfId="342" builtinId="10"/>
    <cellStyle name="60% - 强调文字颜色 3" xfId="343" builtinId="40"/>
    <cellStyle name="差_卫生(按照总人口测算）—20080416_不含人员经费系数" xfId="344"/>
    <cellStyle name="差_核定人数下发表_财力性转移支付2010年预算参考数" xfId="345"/>
    <cellStyle name="60% - 强调文字颜色 4" xfId="346" builtinId="44"/>
    <cellStyle name="差_第一部分：综合全" xfId="347"/>
    <cellStyle name="差_县市旗测算-新科目（20080627）_县市旗测算-新科目（含人口规模效应）" xfId="348"/>
    <cellStyle name="60% - 强调文字颜色 6" xfId="349" builtinId="52"/>
    <cellStyle name="后继超链接" xfId="350"/>
    <cellStyle name="好_30云南_1_财力性转移支付2010年预算参考数" xfId="351"/>
    <cellStyle name="差_行政公检法测算" xfId="352"/>
    <cellStyle name="千位[0]_(人代会用)" xfId="353"/>
    <cellStyle name="好_20河南_财力性转移支付2010年预算参考数" xfId="354"/>
    <cellStyle name="强调文字颜色 2" xfId="355" builtinId="33"/>
    <cellStyle name="常规 3" xfId="356"/>
    <cellStyle name="差_行政（人员）_不含人员经费系数_财力性转移支付2010年预算参考数" xfId="357"/>
    <cellStyle name="Accent3 - 60%" xfId="358"/>
    <cellStyle name="好_Book1_财力性转移支付2010年预算参考数" xfId="359"/>
    <cellStyle name="货币" xfId="360" builtinId="4"/>
    <cellStyle name="好_其他部门(按照总人口测算）—20080416_县市旗测算-新科目（含人口规模效应）_财力性转移支付2010年预算参考数" xfId="361"/>
    <cellStyle name="好_总人口" xfId="362"/>
    <cellStyle name="好_成本差异系数" xfId="363"/>
    <cellStyle name="好" xfId="364" builtinId="26"/>
    <cellStyle name="差_2006年全省财力计算表（中央、决算）" xfId="365"/>
    <cellStyle name="差_2007年一般预算支出剔除" xfId="366"/>
    <cellStyle name="20% - 强调文字颜色 3" xfId="367" builtinId="38"/>
    <cellStyle name="已访问的超链接" xfId="368" builtinId="9"/>
    <cellStyle name="差_缺口县区测算(财政部标准)" xfId="369"/>
    <cellStyle name="40% - 强调文字颜色 5" xfId="370" builtinId="47"/>
    <cellStyle name="好_2008年全省汇总收支计算表" xfId="371"/>
    <cellStyle name="差_Book1" xfId="372"/>
    <cellStyle name="20% - 强调文字颜色 4 2" xfId="373"/>
    <cellStyle name="归盒啦_95" xfId="374"/>
    <cellStyle name="好_数据--基础数据--预算组--2015年人代会预算部分--2015.01.20--人代会前第6稿--按姚局意见改--调市级项级明细" xfId="375"/>
    <cellStyle name="差_市辖区测算20080510_民生政策最低支出需求_财力性转移支付2010年预算参考数" xfId="376"/>
    <cellStyle name="差_县市旗测算-新科目（20080627）_不含人员经费系数" xfId="377"/>
    <cellStyle name="20% - 强调文字颜色 4" xfId="378" builtinId="42"/>
    <cellStyle name="Linked Cell" xfId="379"/>
    <cellStyle name="好_gdp" xfId="380"/>
    <cellStyle name="适中 2" xfId="381"/>
    <cellStyle name="差_11大理_财力性转移支付2010年预算参考数" xfId="382"/>
    <cellStyle name="差_行政(燃修费)_民生政策最低支出需求" xfId="383"/>
    <cellStyle name="好_行政(燃修费)_不含人员经费系数" xfId="384"/>
    <cellStyle name="好_22湖南_财力性转移支付2010年预算参考数" xfId="385"/>
    <cellStyle name="Note" xfId="386"/>
    <cellStyle name="好_分县成本差异系数_民生政策最低支出需求_财力性转移支付2010年预算参考数" xfId="387"/>
    <cellStyle name="差_22湖南" xfId="388"/>
    <cellStyle name="好_行政(燃修费)" xfId="389"/>
    <cellStyle name="差_Book2" xfId="390"/>
    <cellStyle name="好_财政供养人员" xfId="391"/>
    <cellStyle name="好_2006年28四川_财力性转移支付2010年预算参考数" xfId="392"/>
    <cellStyle name="差_教育(按照总人口测算）—20080416_县市旗测算-新科目（含人口规模效应）_财力性转移支付2010年预算参考数" xfId="393"/>
    <cellStyle name="数字" xfId="394"/>
    <cellStyle name="差_09黑龙江" xfId="395"/>
    <cellStyle name="差_其他部门(按照总人口测算）—20080416_民生政策最低支出需求" xfId="396"/>
    <cellStyle name="好_2006年33甘肃" xfId="397"/>
    <cellStyle name="霓付_ +Foil &amp; -FOIL &amp; PAPER" xfId="398"/>
    <cellStyle name="差_农林水和城市维护标准支出20080505－县区合计_民生政策最低支出需求" xfId="399"/>
    <cellStyle name="差_县市旗测算-新科目（20080627）" xfId="400"/>
    <cellStyle name="差_其他部门(按照总人口测算）—20080416_财力性转移支付2010年预算参考数" xfId="401"/>
    <cellStyle name="HEADING1" xfId="402"/>
    <cellStyle name="差_缺口县区测算(按2007支出增长25%测算)" xfId="403"/>
    <cellStyle name="汇总" xfId="404" builtinId="25"/>
    <cellStyle name="差_12滨州_财力性转移支付2010年预算参考数" xfId="405"/>
    <cellStyle name="警告文本 2" xfId="406"/>
    <cellStyle name="好_2008年预计支出与2007年对比" xfId="407"/>
    <cellStyle name="标题 1 2" xfId="408"/>
    <cellStyle name="好_14安徽" xfId="409"/>
    <cellStyle name="40% - 强调文字颜色 1 2" xfId="410"/>
    <cellStyle name="差_其他部门(按照总人口测算）—20080416_县市旗测算-新科目（含人口规模效应）" xfId="411"/>
    <cellStyle name="Grey" xfId="412"/>
    <cellStyle name="差_云南 缺口县区测算(地方填报)_财力性转移支付2010年预算参考数" xfId="413"/>
    <cellStyle name="差_其他部门(按照总人口测算）—20080416_不含人员经费系数_财力性转移支付2010年预算参考数" xfId="414"/>
    <cellStyle name="好_农林水和城市维护标准支出20080505－县区合计_县市旗测算-新科目（含人口规模效应）" xfId="415"/>
    <cellStyle name="差_28四川_财力性转移支付2010年预算参考数" xfId="416"/>
    <cellStyle name="差_山东省民生支出标准_财力性转移支付2010年预算参考数" xfId="417"/>
    <cellStyle name="好_人员工资和公用经费2_财力性转移支付2010年预算参考数" xfId="418"/>
    <cellStyle name="20% - 强调文字颜色 1 2" xfId="419"/>
    <cellStyle name="差_09黑龙江_财力性转移支付2010年预算参考数" xfId="420"/>
    <cellStyle name="差_分县成本差异系数_民生政策最低支出需求_财力性转移支付2010年预算参考数" xfId="421"/>
    <cellStyle name="差_2006年34青海_财力性转移支付2010年预算参考数" xfId="422"/>
    <cellStyle name="后继超级链接" xfId="423"/>
    <cellStyle name="差_总人口" xfId="424"/>
    <cellStyle name="Heading 4" xfId="425"/>
    <cellStyle name="好_县区合并测算20080421_民生政策最低支出需求" xfId="426"/>
    <cellStyle name="差_0605石屏县_财力性转移支付2010年预算参考数" xfId="427"/>
    <cellStyle name="好_33甘肃" xfId="428"/>
    <cellStyle name="好_县区合并测算20080423(按照各省比重）_县市旗测算-新科目（含人口规模效应）" xfId="429"/>
    <cellStyle name="千位分隔[0] 3" xfId="430"/>
    <cellStyle name="好_总人口_财力性转移支付2010年预算参考数" xfId="431"/>
    <cellStyle name="差_行政(燃修费)_民生政策最低支出需求_财力性转移支付2010年预算参考数" xfId="432"/>
    <cellStyle name="好_自行调整差异系数顺序_财力性转移支付2010年预算参考数" xfId="433"/>
    <cellStyle name="40% - Accent1" xfId="434"/>
    <cellStyle name="差_市辖区测算-新科目（20080626）" xfId="435"/>
    <cellStyle name="差_行政（人员）_不含人员经费系数" xfId="436"/>
    <cellStyle name="差_行政（人员）" xfId="437"/>
    <cellStyle name="差_文体广播事业(按照总人口测算）—20080416_民生政策最低支出需求" xfId="438"/>
    <cellStyle name="好_文体广播事业(按照总人口测算）—20080416" xfId="439"/>
    <cellStyle name="差_农林水和城市维护标准支出20080505－县区合计_不含人员经费系数_财力性转移支付2010年预算参考数" xfId="440"/>
    <cellStyle name="Accent5 - 20%" xfId="441"/>
    <cellStyle name="输入" xfId="442" builtinId="20"/>
    <cellStyle name="好_市辖区测算-新科目（20080626）_财力性转移支付2010年预算参考数" xfId="443"/>
    <cellStyle name="差_行政（人员）_民生政策最低支出需求_财力性转移支付2010年预算参考数" xfId="444"/>
    <cellStyle name="差_丽江汇总" xfId="445"/>
    <cellStyle name="20% - Accent3" xfId="446"/>
    <cellStyle name="差_缺口县区测算_财力性转移支付2010年预算参考数" xfId="447"/>
    <cellStyle name="好_2006年22湖南" xfId="448"/>
    <cellStyle name="差_30云南_1" xfId="449"/>
    <cellStyle name="好_市辖区测算-新科目（20080626）" xfId="450"/>
    <cellStyle name="强调文字颜色 1" xfId="451" builtinId="29"/>
    <cellStyle name="差_卫生(按照总人口测算）—20080416_县市旗测算-新科目（含人口规模效应）_财力性转移支付2010年预算参考数" xfId="452"/>
    <cellStyle name="差_民生政策最低支出需求_财力性转移支付2010年预算参考数" xfId="453"/>
    <cellStyle name="常规 2" xfId="454"/>
    <cellStyle name="Accent5 - 60%" xfId="455"/>
    <cellStyle name="差_检验表（调整后）" xfId="456"/>
    <cellStyle name="差_总人口_财力性转移支付2010年预算参考数" xfId="457"/>
    <cellStyle name="差_核定人数对比_财力性转移支付2010年预算参考数" xfId="458"/>
    <cellStyle name="好_其他部门(按照总人口测算）—20080416_民生政策最低支出需求" xfId="459"/>
    <cellStyle name="差_0502通海县" xfId="460"/>
    <cellStyle name="好_县市旗测算-新科目（20080626）" xfId="461"/>
    <cellStyle name="好_缺口县区测算(财政部标准)" xfId="462"/>
    <cellStyle name="Accent3_2006年33甘肃" xfId="463"/>
    <cellStyle name="差_其他部门(按照总人口测算）—20080416" xfId="464"/>
    <cellStyle name="未定义" xfId="465"/>
    <cellStyle name="好_核定人数对比_财力性转移支付2010年预算参考数" xfId="466"/>
    <cellStyle name="好_县区合并测算20080423(按照各省比重）_民生政策最低支出需求_财力性转移支付2010年预算参考数" xfId="467"/>
    <cellStyle name="差_县区合并测算20080421_县市旗测算-新科目（含人口规模效应）" xfId="468"/>
    <cellStyle name="差_市辖区测算-新科目（20080626）_财力性转移支付2010年预算参考数" xfId="469"/>
    <cellStyle name="差_其他部门(按照总人口测算）—20080416_民生政策最低支出需求_财力性转移支付2010年预算参考数" xfId="470"/>
    <cellStyle name="好_云南省2008年转移支付测算——州市本级考核部分及政策性测算" xfId="471"/>
    <cellStyle name="40% - 强调文字颜色 6" xfId="472" builtinId="51"/>
    <cellStyle name="差_云南省2008年转移支付测算——州市本级考核部分及政策性测算" xfId="473"/>
    <cellStyle name="差_14安徽" xfId="474"/>
    <cellStyle name="差_文体广播事业(按照总人口测算）—20080416_县市旗测算-新科目（含人口规模效应）_财力性转移支付2010年预算参考数" xfId="475"/>
    <cellStyle name="差_2007年收支情况及2008年收支预计表(汇总表)_财力性转移支付2010年预算参考数" xfId="476"/>
    <cellStyle name="RowLevel_0" xfId="477"/>
    <cellStyle name="好_县市旗测算-新科目（20080627）" xfId="478"/>
    <cellStyle name="好_成本差异系数_财力性转移支付2010年预算参考数" xfId="479"/>
    <cellStyle name="好_2008年一般预算支出预计" xfId="480"/>
    <cellStyle name="好_其他部门(按照总人口测算）—20080416_县市旗测算-新科目（含人口规模效应）" xfId="481"/>
    <cellStyle name="差_卫生(按照总人口测算）—20080416_财力性转移支付2010年预算参考数" xfId="482"/>
    <cellStyle name="Accent2 - 20%" xfId="483"/>
    <cellStyle name="好_汇总表_财力性转移支付2010年预算参考数" xfId="484"/>
    <cellStyle name="好_07临沂" xfId="485"/>
    <cellStyle name="Heading 3" xfId="486"/>
    <cellStyle name="好_县市旗测算20080508" xfId="487"/>
    <cellStyle name="好_市辖区测算-新科目（20080626）_县市旗测算-新科目（含人口规模效应）" xfId="488"/>
    <cellStyle name="差_市辖区测算20080510_县市旗测算-新科目（含人口规模效应）_财力性转移支付2010年预算参考数" xfId="489"/>
    <cellStyle name="Accent3" xfId="490"/>
    <cellStyle name="好_27重庆" xfId="491"/>
    <cellStyle name="差_缺口县区测算(按核定人数)_财力性转移支付2010年预算参考数" xfId="492"/>
    <cellStyle name="差_2006年27重庆_财力性转移支付2010年预算参考数" xfId="493"/>
    <cellStyle name="Percent_laroux" xfId="494"/>
    <cellStyle name="Check Cell" xfId="495"/>
    <cellStyle name="常规 15" xfId="496"/>
    <cellStyle name="常规 20" xfId="497"/>
    <cellStyle name="差_人员工资和公用经费" xfId="498"/>
    <cellStyle name="好_缺口县区测算(财政部标准)_财力性转移支付2010年预算参考数" xfId="499"/>
    <cellStyle name="60% - 强调文字颜色 5 2" xfId="500"/>
    <cellStyle name="差_行政公检法测算_民生政策最低支出需求_财力性转移支付2010年预算参考数" xfId="501"/>
    <cellStyle name="Accent1 - 20%" xfId="502"/>
    <cellStyle name="好_缺口县区测算（11.13）" xfId="503"/>
    <cellStyle name="差_2008年全省汇总收支计算表_财力性转移支付2010年预算参考数" xfId="504"/>
    <cellStyle name="差_附表" xfId="505"/>
    <cellStyle name="分级显示行_1_13区汇总" xfId="506"/>
    <cellStyle name="好_县区合并测算20080421_民生政策最低支出需求_财力性转移支付2010年预算参考数" xfId="507"/>
    <cellStyle name="Accent4 - 20%" xfId="508"/>
    <cellStyle name="好_1_财力性转移支付2010年预算参考数" xfId="509"/>
    <cellStyle name="Accent1" xfId="510"/>
    <cellStyle name="差_2006年22湖南_财力性转移支付2010年预算参考数" xfId="511"/>
    <cellStyle name="差_行政公检法测算_民生政策最低支出需求" xfId="512"/>
    <cellStyle name="好_县区合并测算20080423(按照各省比重）_不含人员经费系数" xfId="513"/>
    <cellStyle name="60% - Accent3" xfId="514"/>
    <cellStyle name="差_2008年支出调整_财力性转移支付2010年预算参考数" xfId="515"/>
    <cellStyle name="差_成本差异系数" xfId="516"/>
    <cellStyle name="20% - Accent6" xfId="517"/>
    <cellStyle name="好_2006年水利统计指标统计表_财力性转移支付2010年预算参考数" xfId="518"/>
    <cellStyle name="40% - Accent5" xfId="519"/>
    <cellStyle name="差_其他部门(按照总人口测算）—20080416_县市旗测算-新科目（含人口规模效应）_财力性转移支付2010年预算参考数" xfId="520"/>
    <cellStyle name="好_核定人数对比" xfId="521"/>
    <cellStyle name="差_分县成本差异系数_民生政策最低支出需求" xfId="522"/>
    <cellStyle name="差_文体广播事业(按照总人口测算）—20080416_不含人员经费系数" xfId="523"/>
    <cellStyle name="差_县市旗测算-新科目（20080627）_财力性转移支付2010年预算参考数" xfId="524"/>
    <cellStyle name="差_20河南" xfId="525"/>
    <cellStyle name="Fixed" xfId="526"/>
    <cellStyle name="差_汇总-县级财政报表附表" xfId="527"/>
    <cellStyle name="好_检验表" xfId="528"/>
    <cellStyle name="好_县区合并测算20080423(按照各省比重）_财力性转移支付2010年预算参考数" xfId="529"/>
    <cellStyle name="好_09黑龙江" xfId="530"/>
    <cellStyle name="钎霖_4岿角利" xfId="531"/>
    <cellStyle name="60% - Accent6" xfId="532"/>
    <cellStyle name="好_11大理" xfId="533"/>
    <cellStyle name="常规 6 2" xfId="534"/>
    <cellStyle name="60% - Accent4" xfId="535"/>
    <cellStyle name="千位分隔[0] 4" xfId="536"/>
    <cellStyle name="差_县区合并测算20080421_县市旗测算-新科目（含人口规模效应）_财力性转移支付2010年预算参考数" xfId="537"/>
    <cellStyle name="烹拳 [0]_ +Foil &amp; -FOIL &amp; PAPER" xfId="538"/>
    <cellStyle name="Date" xfId="539"/>
    <cellStyle name="好_市辖区测算-新科目（20080626）_不含人员经费系数" xfId="540"/>
    <cellStyle name="千分位[0]_ 白土" xfId="541"/>
    <cellStyle name="差_2006年水利统计指标统计表" xfId="542"/>
    <cellStyle name="20% - Accent4" xfId="543"/>
    <cellStyle name="差_县区合并测算20080423(按照各省比重）_县市旗测算-新科目（含人口规模效应）" xfId="544"/>
    <cellStyle name="差_同德_财力性转移支付2010年预算参考数" xfId="545"/>
    <cellStyle name="好_县市旗测算-新科目（20080627）_县市旗测算-新科目（含人口规模效应）_财力性转移支付2010年预算参考数" xfId="546"/>
    <cellStyle name="差_27重庆" xfId="547"/>
    <cellStyle name="통화_BOILER-CO1" xfId="548"/>
    <cellStyle name="强调 1" xfId="549"/>
    <cellStyle name="好_市辖区测算20080510_县市旗测算-新科目（含人口规模效应）" xfId="550"/>
    <cellStyle name="60% - 强调文字颜色 3 2" xfId="551"/>
    <cellStyle name="差_农林水和城市维护标准支出20080505－县区合计" xfId="552"/>
    <cellStyle name="差_教育(按照总人口测算）—20080416" xfId="553"/>
    <cellStyle name="适中" xfId="554" builtinId="28"/>
    <cellStyle name="普通_ 白土" xfId="555"/>
    <cellStyle name="Warning Text" xfId="556"/>
    <cellStyle name="差_县区合并测算20080421_民生政策最低支出需求" xfId="557"/>
    <cellStyle name="Accent2_2006年33甘肃" xfId="558"/>
    <cellStyle name="解释性文本 2" xfId="559"/>
    <cellStyle name="好_县区合并测算20080421" xfId="560"/>
    <cellStyle name="好_2007年一般预算支出剔除" xfId="561"/>
    <cellStyle name="差_2" xfId="562"/>
    <cellStyle name="差_卫生(按照总人口测算）—20080416_民生政策最低支出需求_财力性转移支付2010年预算参考数" xfId="563"/>
    <cellStyle name="烹拳_ +Foil &amp; -FOIL &amp; PAPER" xfId="564"/>
    <cellStyle name="差_汇总表4_财力性转移支付2010年预算参考数" xfId="565"/>
    <cellStyle name="好_530629_2006年县级财政报表附表" xfId="566"/>
    <cellStyle name="Normal - Style1" xfId="567"/>
    <cellStyle name="好_2007年一般预算支出剔除_财力性转移支付2010年预算参考数" xfId="568"/>
    <cellStyle name="好_同德" xfId="569"/>
    <cellStyle name="好_不含人员经费系数_财力性转移支付2010年预算参考数" xfId="570"/>
    <cellStyle name="好_行政（人员）" xfId="571"/>
    <cellStyle name="40% - Accent4" xfId="572"/>
    <cellStyle name="好_山东省民生支出标准" xfId="573"/>
    <cellStyle name="Accent1 - 40%" xfId="574"/>
    <cellStyle name="20% - Accent2" xfId="575"/>
    <cellStyle name="差_县市旗测算20080508_不含人员经费系数_财力性转移支付2010年预算参考数" xfId="576"/>
    <cellStyle name="60% - 强调文字颜色 4 2" xfId="577"/>
    <cellStyle name="差_11大理" xfId="578"/>
    <cellStyle name="好_34青海_财力性转移支付2010年预算参考数" xfId="579"/>
    <cellStyle name="样式 1" xfId="580"/>
    <cellStyle name="好_文体广播事业(按照总人口测算）—20080416_不含人员经费系数" xfId="581"/>
    <cellStyle name="差_33甘肃" xfId="582"/>
    <cellStyle name="好_1110洱源县" xfId="583"/>
    <cellStyle name="差_河南 缺口县区测算(地方填报)" xfId="584"/>
    <cellStyle name="好_安徽 缺口县区测算(地方填报)1" xfId="585"/>
    <cellStyle name="60% - 强调文字颜色 6 2" xfId="586"/>
    <cellStyle name="差_530629_2006年县级财政报表附表" xfId="587"/>
    <cellStyle name="40% - 强调文字颜色 5 2" xfId="588"/>
    <cellStyle name="好_平邑_财力性转移支付2010年预算参考数" xfId="589"/>
    <cellStyle name="差_分析缺口率_财力性转移支付2010年预算参考数" xfId="590"/>
    <cellStyle name="差_县市旗测算20080508_民生政策最低支出需求" xfId="591"/>
    <cellStyle name="Accent4" xfId="592"/>
    <cellStyle name="Accent1 - 60%" xfId="593"/>
    <cellStyle name="好_城建部门" xfId="594"/>
    <cellStyle name="货币 2" xfId="595"/>
    <cellStyle name="强调 2" xfId="596"/>
    <cellStyle name="差_缺口县区测算" xfId="597"/>
    <cellStyle name="20% - 强调文字颜色 3 2" xfId="598"/>
    <cellStyle name="差_附表_财力性转移支付2010年预算参考数" xfId="599"/>
    <cellStyle name="标题 2 2" xfId="600"/>
    <cellStyle name="好_平邑" xfId="601"/>
    <cellStyle name="差_34青海_1" xfId="602"/>
    <cellStyle name="差_1110洱源县_财力性转移支付2010年预算参考数" xfId="603"/>
    <cellStyle name="Accent4 - 60%" xfId="604"/>
    <cellStyle name="差_2006年33甘肃" xfId="605"/>
    <cellStyle name="差_行政(燃修费)" xfId="606"/>
    <cellStyle name="差_县区合并测算20080423(按照各省比重）" xfId="607"/>
    <cellStyle name="Accent2" xfId="608"/>
    <cellStyle name="差_行政(燃修费)_县市旗测算-新科目（含人口规模效应）_财力性转移支付2010年预算参考数" xfId="609"/>
    <cellStyle name="_ET_STYLE_NoName_00_" xfId="610"/>
    <cellStyle name="差_2007年收支情况及2008年收支预计表(汇总表)" xfId="611"/>
    <cellStyle name="好_县市旗测算-新科目（20080626）_县市旗测算-新科目（含人口规模效应）_财力性转移支付2010年预算参考数" xfId="612"/>
    <cellStyle name="差_危改资金测算_财力性转移支付2010年预算参考数" xfId="613"/>
    <cellStyle name="差_2008年全省汇总收支计算表" xfId="614"/>
    <cellStyle name="差_市辖区测算-新科目（20080626）_不含人员经费系数" xfId="615"/>
    <cellStyle name="好_文体广播事业(按照总人口测算）—20080416_民生政策最低支出需求_财力性转移支付2010年预算参考数" xfId="616"/>
    <cellStyle name="百分比" xfId="617" builtinId="5"/>
    <cellStyle name="好_县市旗测算20080508_民生政策最低支出需求_财力性转移支付2010年预算参考数" xfId="618"/>
    <cellStyle name="差_报表" xfId="619"/>
    <cellStyle name="差_县市旗测算-新科目（20080627）_民生政策最低支出需求" xfId="620"/>
    <cellStyle name="好_县市旗测算20080508_财力性转移支付2010年预算参考数" xfId="621"/>
    <cellStyle name="差_县市旗测算-新科目（20080626）_不含人员经费系数" xfId="622"/>
    <cellStyle name="差_34青海" xfId="623"/>
    <cellStyle name="差_2006年27重庆" xfId="624"/>
    <cellStyle name="好_县市旗测算-新科目（20080627）_民生政策最低支出需求_财力性转移支付2010年预算参考数" xfId="625"/>
    <cellStyle name="差_县市旗测算-新科目（20080626）_民生政策最低支出需求" xfId="626"/>
    <cellStyle name="好_财政供养人员_财力性转移支付2010年预算参考数" xfId="627"/>
    <cellStyle name="货币[0]" xfId="628" builtinId="7"/>
    <cellStyle name="Calc Currency (0)" xfId="629"/>
    <cellStyle name="Accent4 - 40%" xfId="630"/>
    <cellStyle name="好_县市旗测算20080508_县市旗测算-新科目（含人口规模效应）_财力性转移支付2010年预算参考数" xfId="631"/>
    <cellStyle name="差_测算结果汇总" xfId="632"/>
    <cellStyle name="差_市辖区测算-新科目（20080626）_民生政策最低支出需求" xfId="633"/>
    <cellStyle name="好_数据--基础数据--预算组--2015年人代会预算部分--2015.01.20--人代会前第6稿--按姚局意见改--调市级项级明细_区县政府预算公开整改--表" xfId="634"/>
    <cellStyle name="差_22湖南_财力性转移支付2010年预算参考数" xfId="635"/>
    <cellStyle name="好_其他部门(按照总人口测算）—20080416_财力性转移支付2010年预算参考数" xfId="636"/>
    <cellStyle name="Accent6 - 20%" xfId="637"/>
    <cellStyle name="好_成本差异系数（含人口规模）_财力性转移支付2010年预算参考数" xfId="638"/>
    <cellStyle name="常规 11" xfId="639"/>
    <cellStyle name="百分比 4" xfId="640"/>
    <cellStyle name="差_县市旗测算-新科目（20080627）_县市旗测算-新科目（含人口规模效应）_财力性转移支付2010年预算参考数" xfId="641"/>
    <cellStyle name="差_同德" xfId="642"/>
    <cellStyle name="好_行政公检法测算" xfId="643"/>
    <cellStyle name="好_分县成本差异系数_民生政策最低支出需求" xfId="644"/>
    <cellStyle name="差_2006年22湖南" xfId="645"/>
    <cellStyle name="Heading 1" xfId="646"/>
    <cellStyle name="好_县区合并测算20080421_县市旗测算-新科目（含人口规模效应）_财力性转移支付2010年预算参考数" xfId="647"/>
    <cellStyle name="Dollar (zero dec)" xfId="648"/>
    <cellStyle name="常规 10" xfId="649"/>
    <cellStyle name="Comma [0]" xfId="650"/>
    <cellStyle name="好_34青海_1" xfId="651"/>
    <cellStyle name="HEADING2" xfId="652"/>
    <cellStyle name="Input [yellow]" xfId="653"/>
    <cellStyle name="Input_20121229 提供执行转移支付" xfId="654"/>
    <cellStyle name="好_行政(燃修费)_不含人员经费系数_财力性转移支付2010年预算参考数" xfId="655"/>
    <cellStyle name="差_财政供养人员" xfId="656"/>
    <cellStyle name="差_数据--基础数据--预算组--2015年人代会预算部分--2015.01.20--人代会前第6稿--按姚局意见改--调市级项级明细" xfId="657"/>
    <cellStyle name="差_2008年支出核定" xfId="658"/>
    <cellStyle name="差_县市旗测算-新科目（20080626）_财力性转移支付2010年预算参考数" xfId="659"/>
    <cellStyle name="好_行政公检法测算_县市旗测算-新科目（含人口规模效应）_财力性转移支付2010年预算参考数" xfId="660"/>
    <cellStyle name="好_卫生(按照总人口测算）—20080416_民生政策最低支出需求" xfId="661"/>
    <cellStyle name="差_34青海_1_财力性转移支付2010年预算参考数" xfId="662"/>
    <cellStyle name="差_1_财力性转移支付2010年预算参考数" xfId="663"/>
    <cellStyle name="Output" xfId="664"/>
    <cellStyle name="好_不含人员经费系数" xfId="665"/>
    <cellStyle name="差_00省级(打印)" xfId="666"/>
    <cellStyle name="差_12滨州" xfId="667"/>
    <cellStyle name="常规 4" xfId="668"/>
    <cellStyle name="差_市辖区测算-新科目（20080626）_县市旗测算-新科目（含人口规模效应）" xfId="669"/>
    <cellStyle name="差_县区合并测算20080421_民生政策最低支出需求_财力性转移支付2010年预算参考数" xfId="670"/>
    <cellStyle name="差_县区合并测算20080423(按照各省比重）_不含人员经费系数_财力性转移支付2010年预算参考数" xfId="671"/>
    <cellStyle name="差_县区合并测算20080423(按照各省比重）_财力性转移支付2010年预算参考数" xfId="672"/>
    <cellStyle name="差_县区合并测算20080423(按照各省比重）_民生政策最低支出需求" xfId="673"/>
    <cellStyle name="常规 27" xfId="674"/>
    <cellStyle name="差_县市旗测算20080508_财力性转移支付2010年预算参考数" xfId="675"/>
    <cellStyle name="Accent6_2006年33甘肃" xfId="676"/>
    <cellStyle name="差_县市旗测算20080508_民生政策最低支出需求_财力性转移支付2010年预算参考数" xfId="677"/>
    <cellStyle name="强调文字颜色 2 2" xfId="678"/>
    <cellStyle name="好_0502通海县" xfId="679"/>
    <cellStyle name="差_自行调整差异系数顺序" xfId="680"/>
    <cellStyle name="好_青海 缺口县区测算(地方填报)" xfId="681"/>
    <cellStyle name="差_县市旗测算-新科目（20080626）_县市旗测算-新科目（含人口规模效应）_财力性转移支付2010年预算参考数" xfId="682"/>
    <cellStyle name="好_文体广播事业(按照总人口测算）—20080416_不含人员经费系数_财力性转移支付2010年预算参考数" xfId="683"/>
    <cellStyle name="百分比 3" xfId="684"/>
    <cellStyle name="好_市辖区测算-新科目（20080626）_民生政策最低支出需求_财力性转移支付2010年预算参考数" xfId="685"/>
    <cellStyle name="差_县市旗测算-新科目（20080627）_民生政策最低支出需求_财力性转移支付2010年预算参考数" xfId="686"/>
    <cellStyle name="差_第五部分(才淼、饶永宏）" xfId="687"/>
    <cellStyle name="差_2006年水利统计指标统计表_财力性转移支付2010年预算参考数" xfId="688"/>
    <cellStyle name="差_一般预算支出口径剔除表" xfId="689"/>
    <cellStyle name="差_汇总表提前告知区县" xfId="690"/>
    <cellStyle name="差_重点民生支出需求测算表社保（农村低保）081112" xfId="691"/>
    <cellStyle name="差_自行调整差异系数顺序_财力性转移支付2010年预算参考数" xfId="692"/>
    <cellStyle name="差_安徽 缺口县区测算(地方填报)1_财力性转移支付2010年预算参考数" xfId="693"/>
    <cellStyle name="常规 11 2" xfId="694"/>
    <cellStyle name="好_03昭通" xfId="695"/>
    <cellStyle name="好_县区合并测算20080423(按照各省比重）_民生政策最低支出需求" xfId="696"/>
    <cellStyle name="好_20河南" xfId="697"/>
    <cellStyle name="常规 11_财力性转移支付2009年预算参考数" xfId="698"/>
    <cellStyle name="60% - 强调文字颜色 1" xfId="699" builtinId="32"/>
    <cellStyle name="好_文体广播事业(按照总人口测算）—20080416_县市旗测算-新科目（含人口规模效应）_财力性转移支付2010年预算参考数" xfId="700"/>
    <cellStyle name="差_教育(按照总人口测算）—20080416_民生政策最低支出需求" xfId="701"/>
    <cellStyle name="强调文字颜色 4 2" xfId="702"/>
    <cellStyle name="好_缺口县区测算_财力性转移支付2010年预算参考数" xfId="703"/>
    <cellStyle name="好_文体广播部门" xfId="704"/>
    <cellStyle name="常规 13" xfId="705"/>
    <cellStyle name="60% - Accent5" xfId="706"/>
    <cellStyle name="好_行政(燃修费)_县市旗测算-新科目（含人口规模效应）" xfId="707"/>
    <cellStyle name="常规 17" xfId="708"/>
    <cellStyle name="常规 22" xfId="709"/>
    <cellStyle name="差_市辖区测算-新科目（20080626）_不含人员经费系数_财力性转移支付2010年预算参考数" xfId="710"/>
    <cellStyle name="常规 2 2 2" xfId="711"/>
    <cellStyle name="常规 2 4" xfId="712"/>
    <cellStyle name="好_云南 缺口县区测算(地方填报)_财力性转移支付2010年预算参考数" xfId="713"/>
    <cellStyle name="好_文体广播事业(按照总人口测算）—20080416_县市旗测算-新科目（含人口规模效应）" xfId="714"/>
    <cellStyle name="差_市辖区测算-新科目（20080626）_县市旗测算-新科目（含人口规模效应）_财力性转移支付2010年预算参考数" xfId="715"/>
    <cellStyle name="好_成本差异系数（含人口规模）" xfId="716"/>
    <cellStyle name="千分位_ 白土" xfId="717"/>
    <cellStyle name="常规 25" xfId="718"/>
    <cellStyle name="好_农林水和城市维护标准支出20080505－县区合计" xfId="719"/>
    <cellStyle name="常规 4 2" xfId="720"/>
    <cellStyle name="好_核定人数下发表" xfId="721"/>
    <cellStyle name="强调文字颜色 3 2" xfId="722"/>
    <cellStyle name="差_汇总_财力性转移支付2010年预算参考数" xfId="723"/>
    <cellStyle name="常规 8" xfId="724"/>
    <cellStyle name="差_Book2_财力性转移支付2010年预算参考数" xfId="725"/>
    <cellStyle name="20% - 强调文字颜色 1" xfId="726" builtinId="30"/>
    <cellStyle name="常规 9" xfId="727"/>
    <cellStyle name="好_汇总表" xfId="728"/>
    <cellStyle name="常规_附件 5 " xfId="729"/>
    <cellStyle name="好_行政(燃修费)_财力性转移支付2010年预算参考数" xfId="730"/>
    <cellStyle name="好_一般预算支出口径剔除表_财力性转移支付2010年预算参考数" xfId="731"/>
    <cellStyle name="好_第五部分(才淼、饶永宏）" xfId="732"/>
    <cellStyle name="差_县市旗测算20080508_县市旗测算-新科目（含人口规模效应）_财力性转移支付2010年预算参考数" xfId="733"/>
    <cellStyle name="好 2" xfId="734"/>
    <cellStyle name="好_11大理_财力性转移支付2010年预算参考数" xfId="735"/>
    <cellStyle name="好_12滨州_财力性转移支付2010年预算参考数" xfId="736"/>
    <cellStyle name="好_2" xfId="737"/>
    <cellStyle name="好_行政(燃修费)_民生政策最低支出需求_财力性转移支付2010年预算参考数" xfId="738"/>
    <cellStyle name="好_2_财力性转移支付2010年预算参考数" xfId="739"/>
    <cellStyle name="好_2006年22湖南_财力性转移支付2010年预算参考数" xfId="740"/>
    <cellStyle name="好_2006年28四川" xfId="741"/>
    <cellStyle name="60% - Accent2" xfId="742"/>
    <cellStyle name="好_2006年30云南" xfId="743"/>
    <cellStyle name="好_2006年34青海" xfId="744"/>
    <cellStyle name="好_2006年水利统计指标统计表" xfId="745"/>
    <cellStyle name="差_2008年支出调整" xfId="746"/>
    <cellStyle name="好_2007年收支情况及2008年收支预计表(汇总表)_财力性转移支付2010年预算参考数" xfId="747"/>
    <cellStyle name="好_2008计算资料（8月5）" xfId="748"/>
    <cellStyle name="好_2008年全省汇总收支计算表_财力性转移支付2010年预算参考数" xfId="749"/>
    <cellStyle name="好_2008年支出核定" xfId="750"/>
    <cellStyle name="好_2016年科目0114" xfId="751"/>
    <cellStyle name="好_2016人代会附表（2015-9-11）（姚局）-财经委" xfId="752"/>
    <cellStyle name="60% - 强调文字颜色 2" xfId="753" builtinId="36"/>
    <cellStyle name="好_28四川" xfId="754"/>
    <cellStyle name="差_县区合并测算20080421_财力性转移支付2010年预算参考数" xfId="755"/>
    <cellStyle name="好_30云南" xfId="756"/>
    <cellStyle name="好_30云南_1" xfId="757"/>
    <cellStyle name="好_5334_2006年迪庆县级财政报表附表" xfId="758"/>
    <cellStyle name="好_汇总-县级财政报表附表" xfId="759"/>
    <cellStyle name="好_Book1" xfId="760"/>
    <cellStyle name="好_安徽 缺口县区测算(地方填报)1_财力性转移支付2010年预算参考数" xfId="761"/>
    <cellStyle name="Heading 2" xfId="762"/>
    <cellStyle name="好_报表" xfId="763"/>
    <cellStyle name="好_人员工资和公用经费3_财力性转移支付2010年预算参考数" xfId="764"/>
    <cellStyle name="好_测算结果" xfId="765"/>
    <cellStyle name="好_测算结果汇总" xfId="766"/>
    <cellStyle name="差_行政(燃修费)_不含人员经费系数_财力性转移支付2010年预算参考数" xfId="767"/>
    <cellStyle name="好_行政（人员）_不含人员经费系数" xfId="768"/>
    <cellStyle name="差_测算结果" xfId="769"/>
    <cellStyle name="Accent2 - 40%" xfId="770"/>
    <cellStyle name="好_第一部分：综合全" xfId="771"/>
    <cellStyle name="Percent [2]" xfId="772"/>
    <cellStyle name="差_县市旗测算-新科目（20080626）_民生政策最低支出需求_财力性转移支付2010年预算参考数" xfId="773"/>
    <cellStyle name="好_分析缺口率" xfId="774"/>
    <cellStyle name="好_检验表（调整后）" xfId="775"/>
    <cellStyle name="好_分县成本差异系数" xfId="776"/>
    <cellStyle name="好_分县成本差异系数_不含人员经费系数" xfId="777"/>
    <cellStyle name="差_文体广播事业(按照总人口测算）—20080416_不含人员经费系数_财力性转移支付2010年预算参考数" xfId="778"/>
    <cellStyle name="好_行政(燃修费)_县市旗测算-新科目（含人口规模效应）_财力性转移支付2010年预算参考数" xfId="779"/>
    <cellStyle name="Normal_#10-Headcount" xfId="780"/>
    <cellStyle name="好_行政（人员）_不含人员经费系数_财力性转移支付2010年预算参考数" xfId="781"/>
    <cellStyle name="好_河南 缺口县区测算(地方填报)_财力性转移支付2010年预算参考数" xfId="782"/>
    <cellStyle name="百分比 2" xfId="783"/>
    <cellStyle name="好_卫生(按照总人口测算）—20080416_县市旗测算-新科目（含人口规模效应）" xfId="784"/>
    <cellStyle name="好_行政（人员）_财力性转移支付2010年预算参考数" xfId="785"/>
    <cellStyle name="好_行政（人员）_县市旗测算-新科目（含人口规模效应）_财力性转移支付2010年预算参考数" xfId="786"/>
    <cellStyle name="好_行政公检法测算_不含人员经费系数" xfId="787"/>
    <cellStyle name="40% - Accent6" xfId="788"/>
    <cellStyle name="好_行政公检法测算_财力性转移支付2010年预算参考数" xfId="789"/>
    <cellStyle name="差_2008年一般预算支出预计" xfId="790"/>
    <cellStyle name="好_核定人数下发表_财力性转移支付2010年预算参考数" xfId="791"/>
    <cellStyle name="好_汇总_财力性转移支付2010年预算参考数" xfId="792"/>
    <cellStyle name="好_0605石屏县_财力性转移支付2010年预算参考数" xfId="793"/>
    <cellStyle name="好_汇总表4" xfId="794"/>
    <cellStyle name="好_汇总表4_财力性转移支付2010年预算参考数" xfId="795"/>
    <cellStyle name="差_文体广播事业(按照总人口测算）—20080416_民生政策最低支出需求_财力性转移支付2010年预算参考数" xfId="796"/>
    <cellStyle name="好_汇总表提前告知区县" xfId="797"/>
    <cellStyle name="好_教育(按照总人口测算）—20080416_不含人员经费系数" xfId="798"/>
    <cellStyle name="差_分县成本差异系数" xfId="799"/>
    <cellStyle name="好_云南省2008年转移支付测算——州市本级考核部分及政策性测算_财力性转移支付2010年预算参考数" xfId="800"/>
    <cellStyle name="好_教育(按照总人口测算）—20080416_民生政策最低支出需求" xfId="801"/>
    <cellStyle name="好_缺口县区测算" xfId="802"/>
    <cellStyle name="Accent5 - 40%" xfId="803"/>
    <cellStyle name="好_教育(按照总人口测算）—20080416_县市旗测算-新科目（含人口规模效应）_财力性转移支付2010年预算参考数" xfId="804"/>
    <cellStyle name="好_丽江汇总" xfId="805"/>
    <cellStyle name="好_民生政策最低支出需求" xfId="806"/>
    <cellStyle name="好_民生政策最低支出需求_财力性转移支付2010年预算参考数" xfId="807"/>
    <cellStyle name="Accent3 - 40%" xfId="808"/>
    <cellStyle name="好_农林水和城市维护标准支出20080505－县区合计_民生政策最低支出需求_财力性转移支付2010年预算参考数" xfId="809"/>
    <cellStyle name="好_其他部门(按照总人口测算）—20080416_民生政策最低支出需求_财力性转移支付2010年预算参考数" xfId="810"/>
    <cellStyle name="好_青海 缺口县区测算(地方填报)_财力性转移支付2010年预算参考数" xfId="811"/>
    <cellStyle name="Explanatory Text" xfId="812"/>
    <cellStyle name="好_缺口县区测算(按2007支出增长25%测算)_财力性转移支付2010年预算参考数" xfId="813"/>
    <cellStyle name="常规 2 3" xfId="814"/>
    <cellStyle name="好_缺口县区测算(按核定人数)" xfId="815"/>
    <cellStyle name="好_缺口县区测算(按核定人数)_财力性转移支付2010年预算参考数" xfId="816"/>
    <cellStyle name="好_人员工资和公用经费" xfId="817"/>
    <cellStyle name="好_2008年支出调整" xfId="818"/>
    <cellStyle name="好_人员工资和公用经费2" xfId="819"/>
    <cellStyle name="20% - Accent5" xfId="820"/>
    <cellStyle name="好_山东省民生支出标准_财力性转移支付2010年预算参考数" xfId="821"/>
    <cellStyle name="好_市辖区测算20080510" xfId="822"/>
    <cellStyle name="好_2008年支出调整_财力性转移支付2010年预算参考数" xfId="823"/>
    <cellStyle name="差_卫生部门" xfId="824"/>
    <cellStyle name="好_市辖区测算20080510_不含人员经费系数_财力性转移支付2010年预算参考数" xfId="825"/>
    <cellStyle name="差_青海 缺口县区测算(地方填报)_财力性转移支付2010年预算参考数" xfId="826"/>
    <cellStyle name="好_市辖区测算20080510_民生政策最低支出需求_财力性转移支付2010年预算参考数" xfId="827"/>
    <cellStyle name="好_市辖区测算-新科目（20080626）_不含人员经费系数_财力性转移支付2010年预算参考数" xfId="828"/>
    <cellStyle name="好_县区合并测算20080421_不含人员经费系数" xfId="829"/>
    <cellStyle name="好_市辖区测算20080510_财力性转移支付2010年预算参考数" xfId="830"/>
    <cellStyle name="好_危改资金测算" xfId="831"/>
    <cellStyle name="好_12滨州" xfId="832"/>
    <cellStyle name="标题 2" xfId="833" builtinId="17"/>
    <cellStyle name="好_危改资金测算_财力性转移支付2010年预算参考数" xfId="834"/>
    <cellStyle name="好_卫生(按照总人口测算）—20080416_不含人员经费系数_财力性转移支付2010年预算参考数" xfId="835"/>
    <cellStyle name="好_2015年社会保险基金预算草案表样（报人大）" xfId="83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66675</xdr:rowOff>
    </xdr:to>
    <xdr:sp>
      <xdr:nvSpPr>
        <xdr:cNvPr id="20490" name="Text Box 1"/>
        <xdr:cNvSpPr txBox="true"/>
      </xdr:nvSpPr>
      <xdr:spPr>
        <a:xfrm>
          <a:off x="1619250" y="511492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2.7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view="pageBreakPreview" zoomScale="85" zoomScaleNormal="115" zoomScaleSheetLayoutView="85" topLeftCell="A13" workbookViewId="0">
      <selection activeCell="D6" sqref="D6:D23"/>
    </sheetView>
  </sheetViews>
  <sheetFormatPr defaultColWidth="6.66666666666667" defaultRowHeight="18" customHeight="true"/>
  <cols>
    <col min="1" max="1" width="50.6666666666667" style="51" customWidth="true"/>
    <col min="2" max="2" width="17.6666666666667" style="51" customWidth="true"/>
    <col min="3" max="3" width="50.6666666666667" style="51" customWidth="true"/>
    <col min="4" max="4" width="17.6666666666667" style="51" customWidth="true"/>
    <col min="5" max="156" width="9" style="51" customWidth="true"/>
    <col min="157" max="249" width="9.16666666666667" style="51" customWidth="true"/>
    <col min="250" max="16384" width="6.66666666666667" style="51"/>
  </cols>
  <sheetData>
    <row r="1" ht="24" customHeight="true" spans="1:1">
      <c r="A1" s="24" t="s">
        <v>0</v>
      </c>
    </row>
    <row r="2" ht="42" customHeight="true" spans="1:249">
      <c r="A2" s="25" t="s">
        <v>1</v>
      </c>
      <c r="B2" s="25"/>
      <c r="C2" s="25"/>
      <c r="D2" s="65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</row>
    <row r="3" ht="24" customHeight="true" spans="1:249">
      <c r="A3" s="21"/>
      <c r="B3" s="21"/>
      <c r="C3" s="21"/>
      <c r="D3" s="21" t="s">
        <v>2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</row>
    <row r="4" ht="37.15" customHeight="true" spans="1:249">
      <c r="A4" s="26" t="s">
        <v>3</v>
      </c>
      <c r="B4" s="26"/>
      <c r="C4" s="26" t="s">
        <v>4</v>
      </c>
      <c r="D4" s="26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</row>
    <row r="5" ht="37.15" customHeight="true" spans="1:249">
      <c r="A5" s="26" t="s">
        <v>5</v>
      </c>
      <c r="B5" s="66" t="s">
        <v>6</v>
      </c>
      <c r="C5" s="26" t="s">
        <v>5</v>
      </c>
      <c r="D5" s="66" t="s">
        <v>6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</row>
    <row r="6" ht="30" customHeight="true" spans="1:249">
      <c r="A6" s="125" t="s">
        <v>7</v>
      </c>
      <c r="B6" s="68">
        <v>6257.0208</v>
      </c>
      <c r="C6" s="69" t="s">
        <v>8</v>
      </c>
      <c r="D6" s="68">
        <v>2197.42319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</row>
    <row r="7" ht="30" customHeight="true" spans="1:249">
      <c r="A7" s="125" t="s">
        <v>9</v>
      </c>
      <c r="B7" s="68">
        <v>276.6972</v>
      </c>
      <c r="C7" s="69" t="s">
        <v>10</v>
      </c>
      <c r="D7" s="68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</row>
    <row r="8" ht="30" customHeight="true" spans="1:249">
      <c r="A8" s="125" t="s">
        <v>11</v>
      </c>
      <c r="B8" s="10"/>
      <c r="C8" s="69" t="s">
        <v>12</v>
      </c>
      <c r="D8" s="68">
        <v>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</row>
    <row r="9" ht="30" customHeight="true" spans="1:249">
      <c r="A9" s="126" t="s">
        <v>13</v>
      </c>
      <c r="B9" s="10"/>
      <c r="C9" s="69" t="s">
        <v>14</v>
      </c>
      <c r="D9" s="68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</row>
    <row r="10" ht="30" customHeight="true" spans="1:249">
      <c r="A10" s="127" t="s">
        <v>15</v>
      </c>
      <c r="B10" s="10"/>
      <c r="C10" s="69" t="s">
        <v>16</v>
      </c>
      <c r="D10" s="68">
        <v>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</row>
    <row r="11" ht="30" customHeight="true" spans="1:249">
      <c r="A11" s="127" t="s">
        <v>17</v>
      </c>
      <c r="B11" s="10"/>
      <c r="C11" s="69" t="s">
        <v>18</v>
      </c>
      <c r="D11" s="68">
        <v>278.943256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</row>
    <row r="12" ht="30" customHeight="true" spans="1:249">
      <c r="A12" s="125" t="s">
        <v>19</v>
      </c>
      <c r="B12" s="10"/>
      <c r="C12" s="69" t="s">
        <v>20</v>
      </c>
      <c r="D12" s="68">
        <v>140.13805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</row>
    <row r="13" ht="30" customHeight="true" spans="1:249">
      <c r="A13" s="125" t="s">
        <v>21</v>
      </c>
      <c r="B13" s="70"/>
      <c r="C13" s="69" t="s">
        <v>22</v>
      </c>
      <c r="D13" s="68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</row>
    <row r="14" ht="30" customHeight="true" spans="1:249">
      <c r="A14" s="125" t="s">
        <v>23</v>
      </c>
      <c r="B14" s="70"/>
      <c r="C14" s="69" t="s">
        <v>24</v>
      </c>
      <c r="D14" s="68">
        <f>2135.258764+276.6792</f>
        <v>2411.937964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</row>
    <row r="15" ht="30" customHeight="true" spans="1:249">
      <c r="A15" s="125"/>
      <c r="B15" s="70"/>
      <c r="C15" s="69" t="s">
        <v>25</v>
      </c>
      <c r="D15" s="68">
        <v>1505.25754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</row>
    <row r="16" ht="30" customHeight="true" spans="1:249">
      <c r="A16" s="125"/>
      <c r="B16" s="70"/>
      <c r="C16" s="69" t="s">
        <v>26</v>
      </c>
      <c r="D16" s="10">
        <v>0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</row>
    <row r="17" ht="30" customHeight="true" spans="1:249">
      <c r="A17" s="125"/>
      <c r="B17" s="70"/>
      <c r="C17" s="69" t="s">
        <v>27</v>
      </c>
      <c r="D17" s="10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</row>
    <row r="18" ht="30" customHeight="true" spans="1:249">
      <c r="A18" s="125"/>
      <c r="B18" s="10"/>
      <c r="C18" s="69" t="s">
        <v>28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</row>
    <row r="19" ht="30" customHeight="true" spans="1:249">
      <c r="A19" s="125"/>
      <c r="B19" s="10"/>
      <c r="C19" s="69" t="s">
        <v>29</v>
      </c>
      <c r="D19" s="10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</row>
    <row r="20" ht="30" customHeight="true" spans="1:249">
      <c r="A20" s="125"/>
      <c r="B20" s="10"/>
      <c r="C20" s="69" t="s">
        <v>30</v>
      </c>
      <c r="D20" s="7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</row>
    <row r="21" ht="30" customHeight="true" spans="1:249">
      <c r="A21" s="34"/>
      <c r="B21" s="10"/>
      <c r="C21" s="69" t="s">
        <v>31</v>
      </c>
      <c r="D21" s="7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</row>
    <row r="22" ht="30" customHeight="true" spans="1:249">
      <c r="A22" s="34"/>
      <c r="B22" s="10"/>
      <c r="C22" s="69" t="s">
        <v>32</v>
      </c>
      <c r="D22" s="10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</row>
    <row r="23" ht="30" customHeight="true" spans="1:249">
      <c r="A23" s="34"/>
      <c r="B23" s="10"/>
      <c r="C23" s="69" t="s">
        <v>33</v>
      </c>
      <c r="D23" s="68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</row>
    <row r="24" ht="30" customHeight="true" spans="1:249">
      <c r="A24" s="34"/>
      <c r="B24" s="10"/>
      <c r="C24" s="69" t="s">
        <v>34</v>
      </c>
      <c r="D24" s="68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</row>
    <row r="25" ht="31.15" customHeight="true" spans="1:249">
      <c r="A25" s="34"/>
      <c r="B25" s="10"/>
      <c r="C25" s="69" t="s">
        <v>35</v>
      </c>
      <c r="D25" s="68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</row>
    <row r="26" ht="31.15" customHeight="true" spans="1:249">
      <c r="A26" s="34"/>
      <c r="B26" s="10"/>
      <c r="C26" s="69" t="s">
        <v>36</v>
      </c>
      <c r="D26" s="68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</row>
    <row r="27" ht="31.15" customHeight="true" spans="1:249">
      <c r="A27" s="34"/>
      <c r="B27" s="10"/>
      <c r="C27" s="69" t="s">
        <v>37</v>
      </c>
      <c r="D27" s="68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</row>
    <row r="28" ht="31.15" customHeight="true" spans="1:249">
      <c r="A28" s="34"/>
      <c r="B28" s="10"/>
      <c r="C28" s="69" t="s">
        <v>38</v>
      </c>
      <c r="D28" s="68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</row>
    <row r="29" ht="30" customHeight="true" spans="1:249">
      <c r="A29" s="61" t="s">
        <v>39</v>
      </c>
      <c r="B29" s="10">
        <f>B7+B6</f>
        <v>6533.718</v>
      </c>
      <c r="C29" s="61" t="s">
        <v>40</v>
      </c>
      <c r="D29" s="68">
        <f>SUM(D6:D28)</f>
        <v>6533.7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</row>
    <row r="30" ht="30" customHeight="true" spans="1:249">
      <c r="A30" s="125" t="s">
        <v>41</v>
      </c>
      <c r="B30" s="10"/>
      <c r="C30" s="40" t="s">
        <v>42</v>
      </c>
      <c r="D30" s="10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</row>
    <row r="31" ht="30" customHeight="true" spans="1:249">
      <c r="A31" s="61" t="s">
        <v>43</v>
      </c>
      <c r="B31" s="10">
        <f>B29</f>
        <v>6533.718</v>
      </c>
      <c r="C31" s="61" t="s">
        <v>44</v>
      </c>
      <c r="D31" s="10">
        <f>D29</f>
        <v>6533.7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</row>
    <row r="32" ht="27" customHeight="true" spans="1:249">
      <c r="A32" s="35" t="s">
        <v>45</v>
      </c>
      <c r="B32" s="74"/>
      <c r="C32" s="75"/>
      <c r="D32" s="76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</row>
    <row r="33" ht="27.75" customHeight="true" spans="1:249">
      <c r="A33" s="77"/>
      <c r="B33" s="78"/>
      <c r="C33" s="77"/>
      <c r="D33" s="78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</row>
    <row r="34" ht="27.75" customHeight="true" spans="1:249">
      <c r="A34" s="79"/>
      <c r="B34" s="80"/>
      <c r="C34" s="80"/>
      <c r="D34" s="80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</row>
    <row r="35" ht="27.75" customHeight="true" spans="1:249">
      <c r="A35" s="80"/>
      <c r="B35" s="80"/>
      <c r="C35" s="80"/>
      <c r="D35" s="80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</row>
    <row r="36" ht="27.75" customHeight="true" spans="1:249">
      <c r="A36" s="80"/>
      <c r="B36" s="80"/>
      <c r="C36" s="80"/>
      <c r="D36" s="80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</row>
    <row r="37" ht="27.75" customHeight="true" spans="1:249">
      <c r="A37" s="80"/>
      <c r="B37" s="80"/>
      <c r="C37" s="80"/>
      <c r="D37" s="80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zoomScaleSheetLayoutView="100" workbookViewId="0">
      <selection activeCell="B9" sqref="B9"/>
    </sheetView>
  </sheetViews>
  <sheetFormatPr defaultColWidth="9.16666666666667" defaultRowHeight="27.75" customHeight="true"/>
  <cols>
    <col min="1" max="1" width="10.8333333333333" style="109" customWidth="true"/>
    <col min="2" max="2" width="21.6666666666667" style="109" customWidth="true"/>
    <col min="3" max="3" width="8.83333333333333" style="109" customWidth="true"/>
    <col min="4" max="5" width="10.1666666666667" style="109" customWidth="true"/>
    <col min="6" max="11" width="7.5" style="109" customWidth="true"/>
    <col min="12" max="13" width="7.5" style="77" customWidth="true"/>
    <col min="14" max="19" width="7.5" style="109" customWidth="true"/>
    <col min="20" max="251" width="9" style="77" customWidth="true"/>
    <col min="252" max="252" width="9.16666666666667" style="110" customWidth="true"/>
    <col min="253" max="16384" width="9.16666666666667" style="110"/>
  </cols>
  <sheetData>
    <row r="1" s="87" customFormat="true" ht="27" customHeight="true" spans="1:19">
      <c r="A1" s="24" t="s">
        <v>46</v>
      </c>
      <c r="B1" s="24"/>
      <c r="C1" s="24"/>
      <c r="D1" s="24"/>
      <c r="E1" s="120"/>
      <c r="F1" s="120"/>
      <c r="G1" s="120"/>
      <c r="H1" s="120"/>
      <c r="I1" s="120"/>
      <c r="J1" s="120"/>
      <c r="K1" s="120"/>
      <c r="L1" s="120"/>
      <c r="N1" s="120"/>
      <c r="O1" s="120"/>
      <c r="P1" s="120"/>
      <c r="Q1" s="120"/>
      <c r="R1" s="120"/>
      <c r="S1" s="120"/>
    </row>
    <row r="2" s="81" customFormat="true" ht="40.5" customHeight="true" spans="1:19">
      <c r="A2" s="111" t="s">
        <v>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="81" customFormat="true" ht="12.75" customHeight="true" spans="1:19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="21" customFormat="true" ht="22.15" customHeight="true" spans="1:19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N4" s="112"/>
      <c r="O4" s="112"/>
      <c r="P4" s="112"/>
      <c r="Q4" s="112"/>
      <c r="R4" s="112"/>
      <c r="S4" s="112" t="s">
        <v>2</v>
      </c>
    </row>
    <row r="5" s="108" customFormat="true" ht="29.85" customHeight="true" spans="1:19">
      <c r="A5" s="113" t="s">
        <v>48</v>
      </c>
      <c r="B5" s="113" t="s">
        <v>49</v>
      </c>
      <c r="C5" s="114" t="s">
        <v>50</v>
      </c>
      <c r="D5" s="115" t="s">
        <v>51</v>
      </c>
      <c r="E5" s="115"/>
      <c r="F5" s="115"/>
      <c r="G5" s="115"/>
      <c r="H5" s="115"/>
      <c r="I5" s="115"/>
      <c r="J5" s="115"/>
      <c r="K5" s="115"/>
      <c r="L5" s="115"/>
      <c r="M5" s="115"/>
      <c r="N5" s="113" t="s">
        <v>41</v>
      </c>
      <c r="O5" s="113"/>
      <c r="P5" s="113"/>
      <c r="Q5" s="113"/>
      <c r="R5" s="113"/>
      <c r="S5" s="113"/>
    </row>
    <row r="6" s="108" customFormat="true" ht="29.85" customHeight="true" spans="1:19">
      <c r="A6" s="113"/>
      <c r="B6" s="113"/>
      <c r="C6" s="116"/>
      <c r="D6" s="113" t="s">
        <v>52</v>
      </c>
      <c r="E6" s="121" t="s">
        <v>53</v>
      </c>
      <c r="F6" s="121" t="s">
        <v>54</v>
      </c>
      <c r="G6" s="121" t="s">
        <v>55</v>
      </c>
      <c r="H6" s="121" t="s">
        <v>56</v>
      </c>
      <c r="I6" s="121" t="s">
        <v>57</v>
      </c>
      <c r="J6" s="121" t="s">
        <v>58</v>
      </c>
      <c r="K6" s="121" t="s">
        <v>59</v>
      </c>
      <c r="L6" s="121" t="s">
        <v>60</v>
      </c>
      <c r="M6" s="121" t="s">
        <v>61</v>
      </c>
      <c r="N6" s="114" t="s">
        <v>52</v>
      </c>
      <c r="O6" s="113" t="s">
        <v>53</v>
      </c>
      <c r="P6" s="113" t="s">
        <v>54</v>
      </c>
      <c r="Q6" s="113" t="s">
        <v>62</v>
      </c>
      <c r="R6" s="123" t="s">
        <v>56</v>
      </c>
      <c r="S6" s="124" t="s">
        <v>63</v>
      </c>
    </row>
    <row r="7" s="85" customFormat="true" ht="33.75" customHeight="true" spans="1:251">
      <c r="A7" s="95"/>
      <c r="B7" s="95" t="s">
        <v>64</v>
      </c>
      <c r="C7" s="95">
        <f>D7</f>
        <v>6533.718</v>
      </c>
      <c r="D7" s="95">
        <f>SUM(E7:M7)</f>
        <v>6533.718</v>
      </c>
      <c r="E7" s="95">
        <v>6257.0208</v>
      </c>
      <c r="F7" s="95">
        <v>276.6972</v>
      </c>
      <c r="G7" s="95"/>
      <c r="H7" s="95"/>
      <c r="I7" s="95"/>
      <c r="J7" s="95"/>
      <c r="K7" s="95"/>
      <c r="L7" s="95"/>
      <c r="M7" s="95"/>
      <c r="N7" s="95"/>
      <c r="O7" s="10"/>
      <c r="P7" s="10"/>
      <c r="Q7" s="10"/>
      <c r="R7" s="10"/>
      <c r="S7" s="10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</row>
    <row r="8" s="82" customFormat="true" ht="33.75" customHeight="true" spans="1:251">
      <c r="A8" s="10"/>
      <c r="B8" s="4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s="85" customFormat="true" ht="33.75" customHeight="true" spans="1:19">
      <c r="A9" s="33"/>
      <c r="B9" s="41"/>
      <c r="C9" s="33"/>
      <c r="D9" s="3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="85" customFormat="true" ht="33.75" customHeight="true" spans="1:20">
      <c r="A10" s="10"/>
      <c r="B10" s="4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82"/>
    </row>
    <row r="11" s="85" customFormat="true" ht="33.75" customHeight="true" spans="1:20">
      <c r="A11" s="10"/>
      <c r="B11" s="4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82"/>
    </row>
    <row r="12" ht="33.75" customHeight="true" spans="1:19">
      <c r="A12" s="117" t="s">
        <v>50</v>
      </c>
      <c r="B12" s="118"/>
      <c r="C12" s="119">
        <f>C7</f>
        <v>6533.718</v>
      </c>
      <c r="D12" s="10">
        <f>D7</f>
        <v>6533.718</v>
      </c>
      <c r="E12" s="10">
        <f>E7</f>
        <v>6257.0208</v>
      </c>
      <c r="F12" s="10">
        <f>F7</f>
        <v>276.6972</v>
      </c>
      <c r="G12" s="10"/>
      <c r="H12" s="10"/>
      <c r="I12" s="10"/>
      <c r="J12" s="10"/>
      <c r="K12" s="10"/>
      <c r="L12" s="10"/>
      <c r="M12" s="10"/>
      <c r="N12" s="10"/>
      <c r="O12" s="122"/>
      <c r="P12" s="122"/>
      <c r="Q12" s="122"/>
      <c r="R12" s="122"/>
      <c r="S12" s="122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true"/>
  <pageMargins left="0.826771653543307" right="0.826771653543307" top="0.96" bottom="0.590551181102362" header="0.511811023622047" footer="0.511811023622047"/>
  <pageSetup paperSize="9" scale="77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showGridLines="0" showZeros="0" view="pageBreakPreview" zoomScale="85" zoomScaleNormal="115" zoomScaleSheetLayoutView="85" topLeftCell="A37" workbookViewId="0">
      <selection activeCell="C51" sqref="C51"/>
    </sheetView>
  </sheetViews>
  <sheetFormatPr defaultColWidth="9.16666666666667" defaultRowHeight="27.75" customHeight="true"/>
  <cols>
    <col min="1" max="1" width="23.6666666666667" style="90" customWidth="true"/>
    <col min="2" max="2" width="41.5666666666667" style="90" customWidth="true"/>
    <col min="3" max="3" width="17.3333333333333" style="91" customWidth="true"/>
    <col min="4" max="4" width="20.7666666666667" style="91" customWidth="true"/>
    <col min="5" max="8" width="17.3333333333333" style="91" customWidth="true"/>
    <col min="9" max="248" width="10.6666666666667" style="23" customWidth="true"/>
    <col min="249" max="250" width="9.16666666666667" style="51" customWidth="true"/>
    <col min="251" max="16384" width="9.16666666666667" style="51"/>
  </cols>
  <sheetData>
    <row r="1" s="87" customFormat="true" ht="22" customHeight="true" spans="1:7">
      <c r="A1" s="24" t="s">
        <v>65</v>
      </c>
      <c r="B1" s="24"/>
      <c r="C1" s="92"/>
      <c r="D1" s="92"/>
      <c r="E1" s="92"/>
      <c r="F1" s="92"/>
      <c r="G1" s="92"/>
    </row>
    <row r="2" s="20" customFormat="true" ht="37" customHeight="true" spans="1:12">
      <c r="A2" s="25" t="s">
        <v>66</v>
      </c>
      <c r="B2" s="25"/>
      <c r="C2" s="25"/>
      <c r="D2" s="25"/>
      <c r="E2" s="25"/>
      <c r="F2" s="25"/>
      <c r="G2" s="25"/>
      <c r="H2" s="102"/>
      <c r="I2" s="105"/>
      <c r="J2" s="25"/>
      <c r="K2" s="105"/>
      <c r="L2" s="105"/>
    </row>
    <row r="3" s="21" customFormat="true" ht="22" customHeight="true" spans="1:8">
      <c r="A3" s="93"/>
      <c r="B3" s="93"/>
      <c r="C3" s="93"/>
      <c r="D3" s="93"/>
      <c r="E3" s="93"/>
      <c r="F3" s="93"/>
      <c r="G3" s="93"/>
      <c r="H3" s="93" t="s">
        <v>2</v>
      </c>
    </row>
    <row r="4" s="82" customFormat="true" ht="16" customHeight="true" spans="1:8">
      <c r="A4" s="26" t="s">
        <v>67</v>
      </c>
      <c r="B4" s="26" t="s">
        <v>68</v>
      </c>
      <c r="C4" s="94" t="s">
        <v>69</v>
      </c>
      <c r="D4" s="95" t="s">
        <v>70</v>
      </c>
      <c r="E4" s="95" t="s">
        <v>71</v>
      </c>
      <c r="F4" s="95" t="s">
        <v>72</v>
      </c>
      <c r="G4" s="95" t="s">
        <v>73</v>
      </c>
      <c r="H4" s="95" t="s">
        <v>74</v>
      </c>
    </row>
    <row r="5" s="82" customFormat="true" ht="16" customHeight="true" spans="1:8">
      <c r="A5" s="26"/>
      <c r="B5" s="26"/>
      <c r="C5" s="94"/>
      <c r="D5" s="95"/>
      <c r="E5" s="95"/>
      <c r="F5" s="95"/>
      <c r="G5" s="95"/>
      <c r="H5" s="95"/>
    </row>
    <row r="6" s="82" customFormat="true" ht="16" customHeight="true" spans="1:8">
      <c r="A6" s="26"/>
      <c r="B6" s="26"/>
      <c r="C6" s="94"/>
      <c r="D6" s="95"/>
      <c r="E6" s="95"/>
      <c r="F6" s="95"/>
      <c r="G6" s="95"/>
      <c r="H6" s="95"/>
    </row>
    <row r="7" s="88" customFormat="true" ht="35" customHeight="true" spans="1:256">
      <c r="A7" s="40" t="s">
        <v>75</v>
      </c>
      <c r="B7" s="40" t="s">
        <v>76</v>
      </c>
      <c r="C7" s="40">
        <f>D7+E7</f>
        <v>2197.42319</v>
      </c>
      <c r="D7" s="40">
        <v>2071.421007</v>
      </c>
      <c r="E7" s="40">
        <v>126.002183</v>
      </c>
      <c r="F7" s="40"/>
      <c r="G7" s="40"/>
      <c r="H7" s="40"/>
      <c r="I7" s="90"/>
      <c r="J7" s="90"/>
      <c r="K7" s="90"/>
      <c r="L7" s="90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7"/>
      <c r="IP7" s="107"/>
      <c r="IQ7" s="107"/>
      <c r="IR7" s="107"/>
      <c r="IS7" s="107"/>
      <c r="IT7" s="107"/>
      <c r="IU7" s="107"/>
      <c r="IV7" s="107"/>
    </row>
    <row r="8" s="22" customFormat="true" ht="35" customHeight="true" spans="1:9">
      <c r="A8" s="41" t="s">
        <v>77</v>
      </c>
      <c r="B8" s="41" t="s">
        <v>78</v>
      </c>
      <c r="C8" s="41"/>
      <c r="D8" s="41">
        <v>2071.421007</v>
      </c>
      <c r="E8" s="41">
        <v>126.002183</v>
      </c>
      <c r="F8" s="10"/>
      <c r="G8" s="10"/>
      <c r="H8" s="10"/>
      <c r="I8" s="36"/>
    </row>
    <row r="9" ht="35" customHeight="true" spans="1:8">
      <c r="A9" s="10" t="s">
        <v>79</v>
      </c>
      <c r="B9" s="10" t="s">
        <v>80</v>
      </c>
      <c r="C9" s="10"/>
      <c r="D9" s="10">
        <v>1420.715013</v>
      </c>
      <c r="E9" s="10">
        <v>32</v>
      </c>
      <c r="F9" s="10"/>
      <c r="G9" s="10"/>
      <c r="H9" s="10"/>
    </row>
    <row r="10" ht="35" customHeight="true" spans="1:8">
      <c r="A10" s="10" t="s">
        <v>81</v>
      </c>
      <c r="B10" s="10" t="s">
        <v>82</v>
      </c>
      <c r="C10" s="10"/>
      <c r="D10" s="10">
        <v>650.705994</v>
      </c>
      <c r="E10" s="10"/>
      <c r="F10" s="10"/>
      <c r="G10" s="10"/>
      <c r="H10" s="10"/>
    </row>
    <row r="11" ht="35" customHeight="true" spans="1:8">
      <c r="A11" s="37">
        <v>2010399</v>
      </c>
      <c r="B11" s="10" t="s">
        <v>83</v>
      </c>
      <c r="C11" s="40">
        <f>D11</f>
        <v>0</v>
      </c>
      <c r="D11" s="40"/>
      <c r="E11" s="10">
        <v>63</v>
      </c>
      <c r="F11" s="10"/>
      <c r="G11" s="10"/>
      <c r="H11" s="10"/>
    </row>
    <row r="12" ht="35" customHeight="true" spans="1:8">
      <c r="A12" s="37">
        <v>2013899</v>
      </c>
      <c r="B12" s="10" t="s">
        <v>84</v>
      </c>
      <c r="C12" s="41"/>
      <c r="D12" s="41"/>
      <c r="E12" s="10">
        <v>31.002183</v>
      </c>
      <c r="F12" s="10"/>
      <c r="G12" s="10"/>
      <c r="H12" s="10"/>
    </row>
    <row r="13" s="89" customFormat="true" ht="35" customHeight="true" spans="1:256">
      <c r="A13" s="40" t="s">
        <v>85</v>
      </c>
      <c r="B13" s="40" t="s">
        <v>86</v>
      </c>
      <c r="C13" s="40">
        <f>D13+E13</f>
        <v>278.943256</v>
      </c>
      <c r="D13" s="40">
        <v>253.943256</v>
      </c>
      <c r="E13" s="40">
        <v>25</v>
      </c>
      <c r="F13" s="103"/>
      <c r="G13" s="103"/>
      <c r="H13" s="103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107"/>
      <c r="IP13" s="107"/>
      <c r="IQ13" s="107"/>
      <c r="IR13" s="107"/>
      <c r="IS13" s="107"/>
      <c r="IT13" s="107"/>
      <c r="IU13" s="107"/>
      <c r="IV13" s="107"/>
    </row>
    <row r="14" ht="35" customHeight="true" spans="1:8">
      <c r="A14" s="41" t="s">
        <v>87</v>
      </c>
      <c r="B14" s="41" t="s">
        <v>88</v>
      </c>
      <c r="C14" s="10"/>
      <c r="D14" s="41">
        <v>253.943256</v>
      </c>
      <c r="E14" s="96"/>
      <c r="F14" s="96"/>
      <c r="G14" s="96"/>
      <c r="H14" s="96"/>
    </row>
    <row r="15" ht="35" customHeight="true" spans="1:8">
      <c r="A15" s="10" t="s">
        <v>89</v>
      </c>
      <c r="B15" s="10" t="s">
        <v>90</v>
      </c>
      <c r="C15" s="10"/>
      <c r="D15" s="10">
        <v>7.998</v>
      </c>
      <c r="E15" s="96"/>
      <c r="F15" s="96"/>
      <c r="G15" s="96"/>
      <c r="H15" s="96"/>
    </row>
    <row r="16" ht="35" customHeight="true" spans="1:8">
      <c r="A16" s="10" t="s">
        <v>91</v>
      </c>
      <c r="B16" s="10" t="s">
        <v>92</v>
      </c>
      <c r="C16" s="40"/>
      <c r="D16" s="10">
        <v>163.963504</v>
      </c>
      <c r="E16" s="96"/>
      <c r="F16" s="96"/>
      <c r="G16" s="96"/>
      <c r="H16" s="96"/>
    </row>
    <row r="17" ht="35" customHeight="true" spans="1:8">
      <c r="A17" s="10" t="s">
        <v>93</v>
      </c>
      <c r="B17" s="10" t="s">
        <v>94</v>
      </c>
      <c r="C17" s="41"/>
      <c r="D17" s="10">
        <v>81.981752</v>
      </c>
      <c r="E17" s="96"/>
      <c r="F17" s="96"/>
      <c r="G17" s="96"/>
      <c r="H17" s="96"/>
    </row>
    <row r="18" ht="35" customHeight="true" spans="1:8">
      <c r="A18" s="26">
        <v>20808</v>
      </c>
      <c r="B18" s="33" t="s">
        <v>95</v>
      </c>
      <c r="C18" s="10"/>
      <c r="D18" s="10"/>
      <c r="E18" s="41">
        <v>25</v>
      </c>
      <c r="F18" s="96"/>
      <c r="G18" s="96"/>
      <c r="H18" s="96"/>
    </row>
    <row r="19" ht="35" customHeight="true" spans="1:8">
      <c r="A19" s="37">
        <v>2080805</v>
      </c>
      <c r="B19" s="39" t="s">
        <v>96</v>
      </c>
      <c r="C19" s="10"/>
      <c r="D19" s="10"/>
      <c r="E19" s="10">
        <v>25</v>
      </c>
      <c r="F19" s="96"/>
      <c r="G19" s="96"/>
      <c r="H19" s="96"/>
    </row>
    <row r="20" s="89" customFormat="true" ht="35" customHeight="true" spans="1:256">
      <c r="A20" s="40" t="s">
        <v>97</v>
      </c>
      <c r="B20" s="40" t="s">
        <v>98</v>
      </c>
      <c r="C20" s="40">
        <f>D20+E20</f>
        <v>140.13805</v>
      </c>
      <c r="D20" s="40">
        <v>120.13805</v>
      </c>
      <c r="E20" s="40">
        <v>20</v>
      </c>
      <c r="F20" s="103"/>
      <c r="G20" s="103"/>
      <c r="H20" s="103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107"/>
      <c r="IP20" s="107"/>
      <c r="IQ20" s="107"/>
      <c r="IR20" s="107"/>
      <c r="IS20" s="107"/>
      <c r="IT20" s="107"/>
      <c r="IU20" s="107"/>
      <c r="IV20" s="107"/>
    </row>
    <row r="21" ht="35" customHeight="true" spans="1:8">
      <c r="A21" s="26">
        <v>21007</v>
      </c>
      <c r="B21" s="33" t="s">
        <v>99</v>
      </c>
      <c r="C21" s="41"/>
      <c r="D21" s="41">
        <v>0</v>
      </c>
      <c r="E21" s="41">
        <v>20</v>
      </c>
      <c r="F21" s="96"/>
      <c r="G21" s="96"/>
      <c r="H21" s="96"/>
    </row>
    <row r="22" ht="35" customHeight="true" spans="1:8">
      <c r="A22" s="37">
        <v>2100799</v>
      </c>
      <c r="B22" s="39" t="s">
        <v>100</v>
      </c>
      <c r="C22" s="10"/>
      <c r="D22" s="10">
        <v>0</v>
      </c>
      <c r="E22" s="10">
        <v>20</v>
      </c>
      <c r="F22" s="96"/>
      <c r="G22" s="96"/>
      <c r="H22" s="96"/>
    </row>
    <row r="23" ht="35" customHeight="true" spans="1:8">
      <c r="A23" s="41" t="s">
        <v>101</v>
      </c>
      <c r="B23" s="41" t="s">
        <v>102</v>
      </c>
      <c r="C23" s="10"/>
      <c r="D23" s="41">
        <v>120.13805</v>
      </c>
      <c r="E23" s="96"/>
      <c r="F23" s="96"/>
      <c r="G23" s="96"/>
      <c r="H23" s="96"/>
    </row>
    <row r="24" ht="35" customHeight="true" spans="1:8">
      <c r="A24" s="10" t="s">
        <v>103</v>
      </c>
      <c r="B24" s="10" t="s">
        <v>104</v>
      </c>
      <c r="C24" s="96"/>
      <c r="D24" s="10">
        <v>56.194562</v>
      </c>
      <c r="E24" s="96"/>
      <c r="F24" s="96"/>
      <c r="G24" s="96"/>
      <c r="H24" s="96"/>
    </row>
    <row r="25" ht="35" customHeight="true" spans="1:8">
      <c r="A25" s="10" t="s">
        <v>105</v>
      </c>
      <c r="B25" s="10" t="s">
        <v>106</v>
      </c>
      <c r="C25" s="96"/>
      <c r="D25" s="10">
        <v>63.943488</v>
      </c>
      <c r="E25" s="96"/>
      <c r="F25" s="96"/>
      <c r="G25" s="96"/>
      <c r="H25" s="96"/>
    </row>
    <row r="26" s="89" customFormat="true" ht="35" customHeight="true" spans="1:256">
      <c r="A26" s="34">
        <v>212</v>
      </c>
      <c r="B26" s="29" t="s">
        <v>107</v>
      </c>
      <c r="C26" s="40">
        <f>D26+E26</f>
        <v>2411.937964</v>
      </c>
      <c r="D26" s="40"/>
      <c r="E26" s="40">
        <f>2135.258764+E31</f>
        <v>2411.937964</v>
      </c>
      <c r="F26" s="103"/>
      <c r="G26" s="103"/>
      <c r="H26" s="103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107"/>
      <c r="IP26" s="107"/>
      <c r="IQ26" s="107"/>
      <c r="IR26" s="107"/>
      <c r="IS26" s="107"/>
      <c r="IT26" s="107"/>
      <c r="IU26" s="107"/>
      <c r="IV26" s="107"/>
    </row>
    <row r="27" ht="35" customHeight="true" spans="1:8">
      <c r="A27" s="26">
        <v>21203</v>
      </c>
      <c r="B27" s="41" t="s">
        <v>108</v>
      </c>
      <c r="C27" s="96"/>
      <c r="D27" s="10"/>
      <c r="E27" s="104">
        <v>60.2488</v>
      </c>
      <c r="F27" s="96"/>
      <c r="G27" s="96"/>
      <c r="H27" s="96"/>
    </row>
    <row r="28" ht="35" customHeight="true" spans="1:8">
      <c r="A28" s="56">
        <v>2120399</v>
      </c>
      <c r="B28" s="17" t="s">
        <v>109</v>
      </c>
      <c r="C28" s="96"/>
      <c r="D28" s="10"/>
      <c r="E28" s="13">
        <v>60.2488</v>
      </c>
      <c r="F28" s="96"/>
      <c r="G28" s="96"/>
      <c r="H28" s="96"/>
    </row>
    <row r="29" ht="35" customHeight="true" spans="1:8">
      <c r="A29" s="26">
        <v>21205</v>
      </c>
      <c r="B29" s="41" t="s">
        <v>110</v>
      </c>
      <c r="C29" s="96"/>
      <c r="D29" s="10"/>
      <c r="E29" s="104">
        <v>327.2</v>
      </c>
      <c r="F29" s="96"/>
      <c r="G29" s="96"/>
      <c r="H29" s="96"/>
    </row>
    <row r="30" ht="35" customHeight="true" spans="1:8">
      <c r="A30" s="37">
        <v>2120501</v>
      </c>
      <c r="B30" s="10" t="s">
        <v>110</v>
      </c>
      <c r="C30" s="96"/>
      <c r="D30" s="10"/>
      <c r="E30" s="13">
        <v>327.2</v>
      </c>
      <c r="F30" s="96"/>
      <c r="G30" s="96"/>
      <c r="H30" s="96"/>
    </row>
    <row r="31" ht="35" customHeight="true" spans="1:8">
      <c r="A31" s="57">
        <v>21208</v>
      </c>
      <c r="B31" s="57" t="s">
        <v>111</v>
      </c>
      <c r="C31" s="17"/>
      <c r="D31" s="17"/>
      <c r="E31" s="58">
        <f>E32+E33</f>
        <v>276.6792</v>
      </c>
      <c r="F31" s="96"/>
      <c r="G31" s="96"/>
      <c r="H31" s="96"/>
    </row>
    <row r="32" ht="35" customHeight="true" spans="1:8">
      <c r="A32" s="56">
        <v>2120814</v>
      </c>
      <c r="B32" s="97" t="s">
        <v>112</v>
      </c>
      <c r="C32" s="98"/>
      <c r="D32" s="17"/>
      <c r="E32" s="17">
        <f>144.3+107</f>
        <v>251.3</v>
      </c>
      <c r="F32" s="96"/>
      <c r="G32" s="96"/>
      <c r="H32" s="96"/>
    </row>
    <row r="33" ht="35" customHeight="true" spans="1:8">
      <c r="A33" s="56">
        <v>2120816</v>
      </c>
      <c r="B33" s="99" t="s">
        <v>113</v>
      </c>
      <c r="C33" s="98"/>
      <c r="D33" s="17"/>
      <c r="E33" s="17">
        <v>25.3792</v>
      </c>
      <c r="F33" s="96"/>
      <c r="G33" s="96"/>
      <c r="H33" s="96"/>
    </row>
    <row r="34" ht="35" customHeight="true" spans="1:8">
      <c r="A34" s="26">
        <v>21299</v>
      </c>
      <c r="B34" s="41" t="s">
        <v>114</v>
      </c>
      <c r="C34" s="96"/>
      <c r="D34" s="10"/>
      <c r="E34" s="104">
        <v>1747.809964</v>
      </c>
      <c r="F34" s="96"/>
      <c r="G34" s="96"/>
      <c r="H34" s="96"/>
    </row>
    <row r="35" ht="35" customHeight="true" spans="1:8">
      <c r="A35" s="37">
        <v>2129999</v>
      </c>
      <c r="B35" s="10" t="s">
        <v>114</v>
      </c>
      <c r="C35" s="96"/>
      <c r="D35" s="10"/>
      <c r="E35" s="13">
        <v>1747.809964</v>
      </c>
      <c r="F35" s="96"/>
      <c r="G35" s="96"/>
      <c r="H35" s="96"/>
    </row>
    <row r="36" s="89" customFormat="true" ht="35" customHeight="true" spans="1:256">
      <c r="A36" s="40" t="s">
        <v>115</v>
      </c>
      <c r="B36" s="40" t="s">
        <v>116</v>
      </c>
      <c r="C36" s="40">
        <f>D36+E36</f>
        <v>1505.25754</v>
      </c>
      <c r="D36" s="40">
        <v>180.355767</v>
      </c>
      <c r="E36" s="40">
        <v>1324.901773</v>
      </c>
      <c r="F36" s="103"/>
      <c r="G36" s="103"/>
      <c r="H36" s="103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107"/>
      <c r="IP36" s="107"/>
      <c r="IQ36" s="107"/>
      <c r="IR36" s="107"/>
      <c r="IS36" s="107"/>
      <c r="IT36" s="107"/>
      <c r="IU36" s="107"/>
      <c r="IV36" s="107"/>
    </row>
    <row r="37" ht="35" customHeight="true" spans="1:8">
      <c r="A37" s="41" t="s">
        <v>117</v>
      </c>
      <c r="B37" s="41" t="s">
        <v>118</v>
      </c>
      <c r="C37" s="96"/>
      <c r="D37" s="41">
        <v>180.355767</v>
      </c>
      <c r="E37" s="41">
        <v>715.2493</v>
      </c>
      <c r="F37" s="96"/>
      <c r="G37" s="96"/>
      <c r="H37" s="96"/>
    </row>
    <row r="38" ht="35" customHeight="true" spans="1:8">
      <c r="A38" s="10" t="s">
        <v>119</v>
      </c>
      <c r="B38" s="10" t="s">
        <v>82</v>
      </c>
      <c r="C38" s="96"/>
      <c r="D38" s="10">
        <v>180.355767</v>
      </c>
      <c r="E38" s="10"/>
      <c r="F38" s="96"/>
      <c r="G38" s="96"/>
      <c r="H38" s="96"/>
    </row>
    <row r="39" ht="35" customHeight="true" spans="1:8">
      <c r="A39" s="37">
        <v>2130142</v>
      </c>
      <c r="B39" s="10" t="s">
        <v>120</v>
      </c>
      <c r="C39" s="96"/>
      <c r="D39" s="10">
        <v>0</v>
      </c>
      <c r="E39" s="10">
        <v>600</v>
      </c>
      <c r="F39" s="96"/>
      <c r="G39" s="96"/>
      <c r="H39" s="96"/>
    </row>
    <row r="40" ht="35" customHeight="true" spans="1:8">
      <c r="A40" s="56">
        <v>2130153</v>
      </c>
      <c r="B40" s="17" t="s">
        <v>121</v>
      </c>
      <c r="C40" s="96"/>
      <c r="D40" s="10">
        <v>0</v>
      </c>
      <c r="E40" s="10">
        <v>115.2493</v>
      </c>
      <c r="F40" s="96"/>
      <c r="G40" s="96"/>
      <c r="H40" s="96"/>
    </row>
    <row r="41" ht="31" customHeight="true" spans="1:8">
      <c r="A41" s="57">
        <v>21302</v>
      </c>
      <c r="B41" s="58" t="s">
        <v>122</v>
      </c>
      <c r="C41" s="96"/>
      <c r="D41" s="10"/>
      <c r="E41" s="41">
        <v>6.502</v>
      </c>
      <c r="F41" s="96"/>
      <c r="G41" s="96"/>
      <c r="H41" s="96"/>
    </row>
    <row r="42" ht="31" customHeight="true" spans="1:8">
      <c r="A42" s="56">
        <v>2130205</v>
      </c>
      <c r="B42" s="17" t="s">
        <v>123</v>
      </c>
      <c r="C42" s="96"/>
      <c r="D42" s="96"/>
      <c r="E42" s="10">
        <v>4.002</v>
      </c>
      <c r="F42" s="96"/>
      <c r="G42" s="96"/>
      <c r="H42" s="96"/>
    </row>
    <row r="43" ht="31" customHeight="true" spans="1:8">
      <c r="A43" s="56">
        <v>2130234</v>
      </c>
      <c r="B43" s="17" t="s">
        <v>124</v>
      </c>
      <c r="C43" s="96"/>
      <c r="D43" s="96"/>
      <c r="E43" s="10">
        <v>2.5</v>
      </c>
      <c r="F43" s="96"/>
      <c r="G43" s="96"/>
      <c r="H43" s="96"/>
    </row>
    <row r="44" ht="31" customHeight="true" spans="1:8">
      <c r="A44" s="26">
        <v>21307</v>
      </c>
      <c r="B44" s="41" t="s">
        <v>125</v>
      </c>
      <c r="C44" s="96"/>
      <c r="D44" s="96"/>
      <c r="E44" s="41">
        <v>418.150473</v>
      </c>
      <c r="F44" s="96"/>
      <c r="G44" s="96"/>
      <c r="H44" s="96"/>
    </row>
    <row r="45" ht="31" customHeight="true" spans="1:8">
      <c r="A45" s="56">
        <v>2130705</v>
      </c>
      <c r="B45" s="17" t="s">
        <v>126</v>
      </c>
      <c r="C45" s="96"/>
      <c r="D45" s="96"/>
      <c r="E45" s="10">
        <v>418.150473</v>
      </c>
      <c r="F45" s="96"/>
      <c r="G45" s="96"/>
      <c r="H45" s="96"/>
    </row>
    <row r="46" ht="31" customHeight="true" spans="1:8">
      <c r="A46" s="26">
        <v>21399</v>
      </c>
      <c r="B46" s="41" t="s">
        <v>127</v>
      </c>
      <c r="C46" s="96"/>
      <c r="D46" s="96"/>
      <c r="E46" s="41">
        <v>185</v>
      </c>
      <c r="F46" s="96"/>
      <c r="G46" s="96"/>
      <c r="H46" s="96"/>
    </row>
    <row r="47" ht="31" customHeight="true" spans="1:8">
      <c r="A47" s="37">
        <v>2139999</v>
      </c>
      <c r="B47" s="10" t="s">
        <v>127</v>
      </c>
      <c r="C47" s="96"/>
      <c r="D47" s="96"/>
      <c r="E47" s="10">
        <v>185</v>
      </c>
      <c r="F47" s="96"/>
      <c r="G47" s="96"/>
      <c r="H47" s="96"/>
    </row>
    <row r="48" ht="35" customHeight="true" spans="1:8">
      <c r="A48" s="100"/>
      <c r="B48" s="101" t="s">
        <v>50</v>
      </c>
      <c r="C48" s="40">
        <f>C20+C13+C7+C36+C26</f>
        <v>6533.7</v>
      </c>
      <c r="D48" s="10">
        <f>D7+D13+D20+D26+D36</f>
        <v>2625.85808</v>
      </c>
      <c r="E48" s="10">
        <f>E7+E13+E20+E26+E36</f>
        <v>3907.84192</v>
      </c>
      <c r="F48" s="96"/>
      <c r="G48" s="96"/>
      <c r="H48" s="96"/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true"/>
  <pageMargins left="0.826388888888889" right="0.826388888888889" top="1.10208333333333" bottom="0.590277777777778" header="0.511805555555556" footer="0.511805555555556"/>
  <pageSetup paperSize="9" scale="8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8"/>
  <sheetViews>
    <sheetView showGridLines="0" showZeros="0" view="pageBreakPreview" zoomScale="85" zoomScaleNormal="115" zoomScaleSheetLayoutView="85" topLeftCell="A13" workbookViewId="0">
      <selection activeCell="B33" sqref="B33"/>
    </sheetView>
  </sheetViews>
  <sheetFormatPr defaultColWidth="6.66666666666667" defaultRowHeight="18" customHeight="true"/>
  <cols>
    <col min="1" max="1" width="50.6666666666667" style="51" customWidth="true"/>
    <col min="2" max="2" width="17.6666666666667" style="51" customWidth="true"/>
    <col min="3" max="3" width="50.6666666666667" style="51" customWidth="true"/>
    <col min="4" max="4" width="17.6666666666667" style="51" customWidth="true"/>
    <col min="5" max="157" width="9" style="51" customWidth="true"/>
    <col min="158" max="250" width="9.16666666666667" style="51" customWidth="true"/>
    <col min="251" max="16384" width="6.66666666666667" style="51"/>
  </cols>
  <sheetData>
    <row r="1" ht="24" customHeight="true" spans="1:1">
      <c r="A1" s="24" t="s">
        <v>128</v>
      </c>
    </row>
    <row r="2" ht="42" customHeight="true" spans="1:250">
      <c r="A2" s="25" t="s">
        <v>129</v>
      </c>
      <c r="B2" s="25"/>
      <c r="C2" s="25"/>
      <c r="D2" s="65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</row>
    <row r="3" ht="24" customHeight="true" spans="1:250">
      <c r="A3" s="21"/>
      <c r="B3" s="21"/>
      <c r="C3" s="21"/>
      <c r="D3" s="21" t="s">
        <v>2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</row>
    <row r="4" ht="37.15" customHeight="true" spans="1:250">
      <c r="A4" s="26" t="s">
        <v>3</v>
      </c>
      <c r="B4" s="26"/>
      <c r="C4" s="26" t="s">
        <v>4</v>
      </c>
      <c r="D4" s="26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</row>
    <row r="5" ht="37.15" customHeight="true" spans="1:250">
      <c r="A5" s="26" t="s">
        <v>5</v>
      </c>
      <c r="B5" s="66" t="s">
        <v>6</v>
      </c>
      <c r="C5" s="26" t="s">
        <v>5</v>
      </c>
      <c r="D5" s="66" t="s">
        <v>6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</row>
    <row r="6" ht="30" customHeight="true" spans="1:250">
      <c r="A6" s="34" t="s">
        <v>130</v>
      </c>
      <c r="B6" s="10">
        <f>B7+B8</f>
        <v>6533.718</v>
      </c>
      <c r="C6" s="67" t="s">
        <v>131</v>
      </c>
      <c r="D6" s="68">
        <f>SUM(D7:D20)</f>
        <v>6533.7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</row>
    <row r="7" ht="30" customHeight="true" spans="1:250">
      <c r="A7" s="34" t="s">
        <v>132</v>
      </c>
      <c r="B7" s="10">
        <v>6257.0208</v>
      </c>
      <c r="C7" s="67" t="s">
        <v>133</v>
      </c>
      <c r="D7" s="68">
        <v>2197.42319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</row>
    <row r="8" ht="30" customHeight="true" spans="1:250">
      <c r="A8" s="34" t="s">
        <v>134</v>
      </c>
      <c r="B8" s="10">
        <v>276.6972</v>
      </c>
      <c r="C8" s="67" t="s">
        <v>135</v>
      </c>
      <c r="D8" s="68">
        <v>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</row>
    <row r="9" ht="30" customHeight="true" spans="1:250">
      <c r="A9" s="34" t="s">
        <v>136</v>
      </c>
      <c r="B9" s="10"/>
      <c r="C9" s="67" t="s">
        <v>137</v>
      </c>
      <c r="D9" s="68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</row>
    <row r="10" ht="30" customHeight="true" spans="1:250">
      <c r="A10" s="34" t="s">
        <v>138</v>
      </c>
      <c r="B10" s="10"/>
      <c r="C10" s="67" t="s">
        <v>139</v>
      </c>
      <c r="D10" s="68">
        <v>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</row>
    <row r="11" ht="30" customHeight="true" spans="1:250">
      <c r="A11" s="34" t="s">
        <v>132</v>
      </c>
      <c r="B11" s="10"/>
      <c r="C11" s="69" t="s">
        <v>140</v>
      </c>
      <c r="D11" s="68">
        <v>0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</row>
    <row r="12" ht="30" customHeight="true" spans="1:250">
      <c r="A12" s="34" t="s">
        <v>134</v>
      </c>
      <c r="B12" s="10"/>
      <c r="C12" s="69" t="s">
        <v>141</v>
      </c>
      <c r="D12" s="68">
        <v>278.943256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</row>
    <row r="13" ht="30" customHeight="true" spans="1:250">
      <c r="A13" s="34" t="s">
        <v>136</v>
      </c>
      <c r="B13" s="70"/>
      <c r="C13" s="69" t="s">
        <v>142</v>
      </c>
      <c r="D13" s="68">
        <v>140.13805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ht="30" customHeight="true" spans="1:250">
      <c r="A14" s="61"/>
      <c r="B14" s="70"/>
      <c r="C14" s="69" t="s">
        <v>143</v>
      </c>
      <c r="D14" s="68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</row>
    <row r="15" ht="30" customHeight="true" spans="1:250">
      <c r="A15" s="71"/>
      <c r="B15" s="70"/>
      <c r="C15" s="69" t="s">
        <v>144</v>
      </c>
      <c r="D15" s="68">
        <f>2135.258764+276.6792</f>
        <v>2411.937964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</row>
    <row r="16" ht="30" customHeight="true" spans="1:250">
      <c r="A16" s="34"/>
      <c r="B16" s="70"/>
      <c r="C16" s="69" t="s">
        <v>145</v>
      </c>
      <c r="D16" s="68">
        <v>1505.25754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</row>
    <row r="17" ht="30" customHeight="true" spans="1:250">
      <c r="A17" s="34"/>
      <c r="B17" s="70"/>
      <c r="C17" s="69" t="s">
        <v>146</v>
      </c>
      <c r="D17" s="10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</row>
    <row r="18" ht="30" customHeight="true" spans="1:250">
      <c r="A18" s="34"/>
      <c r="B18" s="10"/>
      <c r="C18" s="69" t="s">
        <v>147</v>
      </c>
      <c r="D18" s="10">
        <v>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ht="30" customHeight="true" spans="1:250">
      <c r="A19" s="34"/>
      <c r="B19" s="10"/>
      <c r="C19" s="69" t="s">
        <v>148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</row>
    <row r="20" ht="30" customHeight="true" spans="1:250">
      <c r="A20" s="34"/>
      <c r="B20" s="10"/>
      <c r="C20" s="69" t="s">
        <v>149</v>
      </c>
      <c r="D20" s="10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</row>
    <row r="21" ht="30" customHeight="true" spans="1:250">
      <c r="A21" s="34"/>
      <c r="B21" s="10"/>
      <c r="C21" s="69" t="s">
        <v>150</v>
      </c>
      <c r="D21" s="7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</row>
    <row r="22" ht="30" customHeight="true" spans="1:250">
      <c r="A22" s="34"/>
      <c r="B22" s="10"/>
      <c r="C22" s="69" t="s">
        <v>151</v>
      </c>
      <c r="D22" s="7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</row>
    <row r="23" ht="30" customHeight="true" spans="1:250">
      <c r="A23" s="34"/>
      <c r="B23" s="10"/>
      <c r="C23" s="69" t="s">
        <v>152</v>
      </c>
      <c r="D23" s="10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</row>
    <row r="24" ht="31.15" customHeight="true" spans="1:250">
      <c r="A24" s="34"/>
      <c r="B24" s="10"/>
      <c r="C24" s="69" t="s">
        <v>153</v>
      </c>
      <c r="D24" s="68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</row>
    <row r="25" ht="31.15" customHeight="true" spans="1:250">
      <c r="A25" s="34"/>
      <c r="B25" s="10"/>
      <c r="C25" s="69" t="s">
        <v>154</v>
      </c>
      <c r="D25" s="68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</row>
    <row r="26" ht="31.15" customHeight="true" spans="1:250">
      <c r="A26" s="34"/>
      <c r="B26" s="10"/>
      <c r="C26" s="69" t="s">
        <v>155</v>
      </c>
      <c r="D26" s="68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</row>
    <row r="27" ht="31.15" customHeight="true" spans="1:250">
      <c r="A27" s="34"/>
      <c r="B27" s="10"/>
      <c r="C27" s="69" t="s">
        <v>156</v>
      </c>
      <c r="D27" s="68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</row>
    <row r="28" ht="30" customHeight="true" spans="1:250">
      <c r="A28" s="34"/>
      <c r="B28" s="10"/>
      <c r="C28" s="69" t="s">
        <v>157</v>
      </c>
      <c r="D28" s="10"/>
      <c r="E28" s="83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</row>
    <row r="29" ht="30" customHeight="true" spans="1:250">
      <c r="A29" s="34"/>
      <c r="B29" s="10"/>
      <c r="C29" s="69" t="s">
        <v>158</v>
      </c>
      <c r="D29" s="10"/>
      <c r="E29" s="83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</row>
    <row r="30" ht="30" customHeight="true" spans="1:250">
      <c r="A30" s="73"/>
      <c r="B30" s="10"/>
      <c r="C30" s="34" t="s">
        <v>159</v>
      </c>
      <c r="D30" s="10"/>
      <c r="E30" s="83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</row>
    <row r="31" ht="30" customHeight="true" spans="1:250">
      <c r="A31" s="73"/>
      <c r="B31" s="10"/>
      <c r="C31" s="10"/>
      <c r="D31" s="10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</row>
    <row r="32" ht="30" customHeight="true" spans="1:250">
      <c r="A32" s="61" t="s">
        <v>43</v>
      </c>
      <c r="B32" s="10">
        <f>B6</f>
        <v>6533.718</v>
      </c>
      <c r="C32" s="61" t="s">
        <v>44</v>
      </c>
      <c r="D32" s="10">
        <f>D6</f>
        <v>6533.7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</row>
    <row r="33" ht="27" customHeight="true" spans="1:250">
      <c r="A33" s="35"/>
      <c r="B33" s="74"/>
      <c r="C33" s="75"/>
      <c r="D33" s="76">
        <v>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</row>
    <row r="34" ht="27.75" customHeight="true" spans="1:250">
      <c r="A34" s="77"/>
      <c r="B34" s="78"/>
      <c r="C34" s="77"/>
      <c r="D34" s="78"/>
      <c r="E34" s="77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</row>
    <row r="35" ht="27.75" customHeight="true" spans="1:250">
      <c r="A35" s="79"/>
      <c r="B35" s="80"/>
      <c r="C35" s="80"/>
      <c r="D35" s="80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</row>
    <row r="36" ht="27.75" customHeight="true" spans="1:250">
      <c r="A36" s="80"/>
      <c r="B36" s="80"/>
      <c r="C36" s="80"/>
      <c r="D36" s="80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</row>
    <row r="37" ht="27.75" customHeight="true" spans="1:250">
      <c r="A37" s="80"/>
      <c r="B37" s="80"/>
      <c r="C37" s="80"/>
      <c r="D37" s="80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</row>
    <row r="38" ht="27.75" customHeight="true" spans="1:250">
      <c r="A38" s="80"/>
      <c r="B38" s="80"/>
      <c r="C38" s="80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6"/>
  <sheetViews>
    <sheetView showGridLines="0" showZeros="0" view="pageBreakPreview" zoomScale="85" zoomScaleNormal="115" zoomScaleSheetLayoutView="85" topLeftCell="A31" workbookViewId="0">
      <selection activeCell="D45" sqref="D45"/>
    </sheetView>
  </sheetViews>
  <sheetFormatPr defaultColWidth="9.16666666666667" defaultRowHeight="27.75" customHeight="true"/>
  <cols>
    <col min="1" max="1" width="16.8333333333333" style="23" customWidth="true"/>
    <col min="2" max="2" width="44.5111111111111" style="23" customWidth="true"/>
    <col min="3" max="6" width="15.5" style="23" customWidth="true"/>
    <col min="7" max="7" width="19.8333333333333" style="23" customWidth="true"/>
    <col min="8" max="245" width="7.66666666666667" style="23" customWidth="true"/>
    <col min="246" max="16384" width="9.16666666666667" style="51"/>
  </cols>
  <sheetData>
    <row r="1" customHeight="true" spans="1:3">
      <c r="A1" s="24" t="s">
        <v>160</v>
      </c>
      <c r="B1" s="24"/>
      <c r="C1" s="24"/>
    </row>
    <row r="2" s="20" customFormat="true" ht="34.5" customHeight="true" spans="1:7">
      <c r="A2" s="25" t="s">
        <v>161</v>
      </c>
      <c r="B2" s="25"/>
      <c r="C2" s="25"/>
      <c r="D2" s="25"/>
      <c r="E2" s="25"/>
      <c r="F2" s="25"/>
      <c r="G2" s="25"/>
    </row>
    <row r="3" s="21" customFormat="true" ht="30.75" customHeight="true" spans="7:7">
      <c r="G3" s="21" t="s">
        <v>2</v>
      </c>
    </row>
    <row r="4" s="22" customFormat="true" ht="40.15" customHeight="true" spans="1:245">
      <c r="A4" s="26" t="s">
        <v>67</v>
      </c>
      <c r="B4" s="26" t="s">
        <v>68</v>
      </c>
      <c r="C4" s="26" t="s">
        <v>50</v>
      </c>
      <c r="D4" s="27" t="s">
        <v>70</v>
      </c>
      <c r="E4" s="27"/>
      <c r="F4" s="27"/>
      <c r="G4" s="61" t="s">
        <v>71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</row>
    <row r="5" s="22" customFormat="true" ht="40.15" customHeight="true" spans="1:245">
      <c r="A5" s="26"/>
      <c r="B5" s="26"/>
      <c r="C5" s="26"/>
      <c r="D5" s="26" t="s">
        <v>162</v>
      </c>
      <c r="E5" s="26" t="s">
        <v>163</v>
      </c>
      <c r="F5" s="26" t="s">
        <v>164</v>
      </c>
      <c r="G5" s="61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</row>
    <row r="6" ht="35.1" customHeight="true" spans="1:7">
      <c r="A6" s="40" t="s">
        <v>75</v>
      </c>
      <c r="B6" s="40" t="s">
        <v>76</v>
      </c>
      <c r="C6" s="10">
        <f>D6+G6</f>
        <v>2197.42319</v>
      </c>
      <c r="D6" s="10">
        <f>E6+F6</f>
        <v>2071.421007</v>
      </c>
      <c r="E6" s="40">
        <v>1505.293927</v>
      </c>
      <c r="F6" s="40">
        <f>F7</f>
        <v>566.12708</v>
      </c>
      <c r="G6" s="40">
        <f>G7</f>
        <v>126.002183</v>
      </c>
    </row>
    <row r="7" ht="35.1" customHeight="true" spans="1:7">
      <c r="A7" s="41" t="s">
        <v>77</v>
      </c>
      <c r="B7" s="41" t="s">
        <v>78</v>
      </c>
      <c r="C7" s="10">
        <f>D7+G7</f>
        <v>2197.42319</v>
      </c>
      <c r="D7" s="10">
        <f>E7+F7</f>
        <v>2071.421007</v>
      </c>
      <c r="E7" s="41">
        <v>1505.293927</v>
      </c>
      <c r="F7" s="41">
        <f>F8+F9</f>
        <v>566.12708</v>
      </c>
      <c r="G7" s="41">
        <f>G8+G9+G10+G11</f>
        <v>126.002183</v>
      </c>
    </row>
    <row r="8" ht="35.1" customHeight="true" spans="1:7">
      <c r="A8" s="10" t="s">
        <v>79</v>
      </c>
      <c r="B8" s="10" t="s">
        <v>80</v>
      </c>
      <c r="C8" s="10">
        <f>D8+G8</f>
        <v>1452.715013</v>
      </c>
      <c r="D8" s="10">
        <f>E8+F8</f>
        <v>1420.715013</v>
      </c>
      <c r="E8" s="10">
        <v>892.912119</v>
      </c>
      <c r="F8" s="10">
        <f>113.802894+414</f>
        <v>527.802894</v>
      </c>
      <c r="G8" s="10">
        <f>32</f>
        <v>32</v>
      </c>
    </row>
    <row r="9" ht="35.1" customHeight="true" spans="1:7">
      <c r="A9" s="10" t="s">
        <v>81</v>
      </c>
      <c r="B9" s="10" t="s">
        <v>82</v>
      </c>
      <c r="C9" s="10">
        <f>D9+G9</f>
        <v>650.705994</v>
      </c>
      <c r="D9" s="10">
        <f>E9+F9</f>
        <v>650.705994</v>
      </c>
      <c r="E9" s="10">
        <v>612.381808</v>
      </c>
      <c r="F9" s="10">
        <v>38.324186</v>
      </c>
      <c r="G9" s="10"/>
    </row>
    <row r="10" ht="35.1" customHeight="true" spans="1:7">
      <c r="A10" s="37">
        <v>2010399</v>
      </c>
      <c r="B10" s="10" t="s">
        <v>83</v>
      </c>
      <c r="C10" s="10"/>
      <c r="D10" s="10"/>
      <c r="E10" s="10"/>
      <c r="F10" s="10"/>
      <c r="G10" s="10">
        <v>63</v>
      </c>
    </row>
    <row r="11" ht="35.1" customHeight="true" spans="1:7">
      <c r="A11" s="37">
        <v>2013899</v>
      </c>
      <c r="B11" s="10" t="s">
        <v>84</v>
      </c>
      <c r="C11" s="10"/>
      <c r="D11" s="10"/>
      <c r="E11" s="10"/>
      <c r="F11" s="10"/>
      <c r="G11" s="10">
        <f>18.408+12.594183</f>
        <v>31.002183</v>
      </c>
    </row>
    <row r="12" ht="35.1" customHeight="true" spans="1:7">
      <c r="A12" s="40" t="s">
        <v>85</v>
      </c>
      <c r="B12" s="40" t="s">
        <v>86</v>
      </c>
      <c r="C12" s="10">
        <f>D12+G12</f>
        <v>278.943256</v>
      </c>
      <c r="D12" s="10">
        <f>E12+F12</f>
        <v>253.943256</v>
      </c>
      <c r="E12" s="40">
        <v>253.943256</v>
      </c>
      <c r="F12" s="40">
        <v>0</v>
      </c>
      <c r="G12" s="40">
        <f>G17</f>
        <v>25</v>
      </c>
    </row>
    <row r="13" ht="35.1" customHeight="true" spans="1:7">
      <c r="A13" s="41" t="s">
        <v>87</v>
      </c>
      <c r="B13" s="41" t="s">
        <v>88</v>
      </c>
      <c r="C13" s="10">
        <f>D13+G13</f>
        <v>253.943256</v>
      </c>
      <c r="D13" s="10">
        <f>E13+F13</f>
        <v>253.943256</v>
      </c>
      <c r="E13" s="41">
        <v>253.943256</v>
      </c>
      <c r="F13" s="41">
        <v>0</v>
      </c>
      <c r="G13" s="41"/>
    </row>
    <row r="14" ht="35.1" customHeight="true" spans="1:7">
      <c r="A14" s="10" t="s">
        <v>89</v>
      </c>
      <c r="B14" s="10" t="s">
        <v>90</v>
      </c>
      <c r="C14" s="10">
        <f>D14+G14</f>
        <v>7.998</v>
      </c>
      <c r="D14" s="10">
        <f>E14+F14</f>
        <v>7.998</v>
      </c>
      <c r="E14" s="10">
        <v>7.998</v>
      </c>
      <c r="F14" s="10">
        <v>0</v>
      </c>
      <c r="G14" s="10"/>
    </row>
    <row r="15" ht="35.1" customHeight="true" spans="1:7">
      <c r="A15" s="10" t="s">
        <v>91</v>
      </c>
      <c r="B15" s="10" t="s">
        <v>92</v>
      </c>
      <c r="C15" s="10">
        <f>D15+G15</f>
        <v>163.963504</v>
      </c>
      <c r="D15" s="10">
        <f>E15+F15</f>
        <v>163.963504</v>
      </c>
      <c r="E15" s="10">
        <v>163.963504</v>
      </c>
      <c r="F15" s="10">
        <v>0</v>
      </c>
      <c r="G15" s="10"/>
    </row>
    <row r="16" ht="35.1" customHeight="true" spans="1:7">
      <c r="A16" s="10" t="s">
        <v>93</v>
      </c>
      <c r="B16" s="10" t="s">
        <v>94</v>
      </c>
      <c r="C16" s="10">
        <f>D16+G16</f>
        <v>81.981752</v>
      </c>
      <c r="D16" s="10">
        <f>E16+F16</f>
        <v>81.981752</v>
      </c>
      <c r="E16" s="10">
        <v>81.981752</v>
      </c>
      <c r="F16" s="10">
        <v>0</v>
      </c>
      <c r="G16" s="10"/>
    </row>
    <row r="17" ht="35.1" customHeight="true" spans="1:7">
      <c r="A17" s="26">
        <v>20808</v>
      </c>
      <c r="B17" s="33" t="s">
        <v>95</v>
      </c>
      <c r="C17" s="10"/>
      <c r="D17" s="10"/>
      <c r="E17" s="10"/>
      <c r="F17" s="10"/>
      <c r="G17" s="41">
        <f>G18</f>
        <v>25</v>
      </c>
    </row>
    <row r="18" ht="35.1" customHeight="true" spans="1:7">
      <c r="A18" s="37">
        <v>2080805</v>
      </c>
      <c r="B18" s="39" t="s">
        <v>96</v>
      </c>
      <c r="C18" s="10"/>
      <c r="D18" s="10"/>
      <c r="E18" s="10"/>
      <c r="F18" s="10"/>
      <c r="G18" s="10">
        <v>25</v>
      </c>
    </row>
    <row r="19" ht="35.1" customHeight="true" spans="1:7">
      <c r="A19" s="40" t="s">
        <v>97</v>
      </c>
      <c r="B19" s="40" t="s">
        <v>98</v>
      </c>
      <c r="C19" s="10">
        <f>D19+G19</f>
        <v>140.13805</v>
      </c>
      <c r="D19" s="10">
        <f t="shared" ref="D19:D24" si="0">E19+F19</f>
        <v>120.13805</v>
      </c>
      <c r="E19" s="40">
        <v>120.13805</v>
      </c>
      <c r="F19" s="40">
        <v>0</v>
      </c>
      <c r="G19" s="40">
        <f>G20</f>
        <v>20</v>
      </c>
    </row>
    <row r="20" ht="35.1" customHeight="true" spans="1:7">
      <c r="A20" s="26">
        <v>21007</v>
      </c>
      <c r="B20" s="33" t="s">
        <v>99</v>
      </c>
      <c r="C20" s="10"/>
      <c r="D20" s="10">
        <f t="shared" si="0"/>
        <v>0</v>
      </c>
      <c r="E20" s="40"/>
      <c r="F20" s="40"/>
      <c r="G20" s="41">
        <f>G21</f>
        <v>20</v>
      </c>
    </row>
    <row r="21" ht="35.1" customHeight="true" spans="1:7">
      <c r="A21" s="37">
        <v>2100799</v>
      </c>
      <c r="B21" s="39" t="s">
        <v>100</v>
      </c>
      <c r="C21" s="10"/>
      <c r="D21" s="10">
        <f t="shared" si="0"/>
        <v>0</v>
      </c>
      <c r="E21" s="40"/>
      <c r="F21" s="40"/>
      <c r="G21" s="10">
        <v>20</v>
      </c>
    </row>
    <row r="22" ht="35.1" customHeight="true" spans="1:7">
      <c r="A22" s="41" t="s">
        <v>101</v>
      </c>
      <c r="B22" s="41" t="s">
        <v>102</v>
      </c>
      <c r="C22" s="10">
        <f>D22+G22</f>
        <v>120.13805</v>
      </c>
      <c r="D22" s="10">
        <f t="shared" si="0"/>
        <v>120.13805</v>
      </c>
      <c r="E22" s="41">
        <v>120.13805</v>
      </c>
      <c r="F22" s="41">
        <v>0</v>
      </c>
      <c r="G22" s="41"/>
    </row>
    <row r="23" ht="35.1" customHeight="true" spans="1:7">
      <c r="A23" s="10" t="s">
        <v>103</v>
      </c>
      <c r="B23" s="10" t="s">
        <v>104</v>
      </c>
      <c r="C23" s="10">
        <f>D23+G23</f>
        <v>56.194562</v>
      </c>
      <c r="D23" s="10">
        <f t="shared" si="0"/>
        <v>56.194562</v>
      </c>
      <c r="E23" s="10">
        <v>56.194562</v>
      </c>
      <c r="F23" s="10">
        <v>0</v>
      </c>
      <c r="G23" s="10"/>
    </row>
    <row r="24" ht="35.1" customHeight="true" spans="1:7">
      <c r="A24" s="10" t="s">
        <v>105</v>
      </c>
      <c r="B24" s="10" t="s">
        <v>106</v>
      </c>
      <c r="C24" s="10">
        <f>D24+G24</f>
        <v>63.943488</v>
      </c>
      <c r="D24" s="10">
        <f t="shared" si="0"/>
        <v>63.943488</v>
      </c>
      <c r="E24" s="10">
        <v>63.943488</v>
      </c>
      <c r="F24" s="10">
        <v>0</v>
      </c>
      <c r="G24" s="10"/>
    </row>
    <row r="25" ht="35.1" customHeight="true" spans="1:7">
      <c r="A25" s="34">
        <v>212</v>
      </c>
      <c r="B25" s="29" t="s">
        <v>107</v>
      </c>
      <c r="C25" s="10">
        <f>D25+G25</f>
        <v>2135.258764</v>
      </c>
      <c r="D25" s="10"/>
      <c r="E25" s="10"/>
      <c r="F25" s="10"/>
      <c r="G25" s="40">
        <f>G26+G28+G30</f>
        <v>2135.258764</v>
      </c>
    </row>
    <row r="26" ht="35.1" customHeight="true" spans="1:7">
      <c r="A26" s="26">
        <v>21203</v>
      </c>
      <c r="B26" s="41" t="s">
        <v>108</v>
      </c>
      <c r="C26" s="10"/>
      <c r="D26" s="10"/>
      <c r="E26" s="10"/>
      <c r="F26" s="10"/>
      <c r="G26" s="41">
        <f>G27</f>
        <v>60.2488</v>
      </c>
    </row>
    <row r="27" s="55" customFormat="true" ht="35.1" customHeight="true" spans="1:245">
      <c r="A27" s="56">
        <v>2120399</v>
      </c>
      <c r="B27" s="17" t="s">
        <v>109</v>
      </c>
      <c r="C27" s="17"/>
      <c r="D27" s="17"/>
      <c r="E27" s="17"/>
      <c r="F27" s="17"/>
      <c r="G27" s="17">
        <f>38.7314+21.5174</f>
        <v>60.2488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</row>
    <row r="28" ht="35.1" customHeight="true" spans="1:7">
      <c r="A28" s="26">
        <v>21205</v>
      </c>
      <c r="B28" s="41" t="s">
        <v>110</v>
      </c>
      <c r="C28" s="10"/>
      <c r="D28" s="10"/>
      <c r="E28" s="10"/>
      <c r="F28" s="10"/>
      <c r="G28" s="41">
        <f>G29</f>
        <v>327.2</v>
      </c>
    </row>
    <row r="29" ht="35.1" customHeight="true" spans="1:7">
      <c r="A29" s="37">
        <v>2120501</v>
      </c>
      <c r="B29" s="10" t="s">
        <v>110</v>
      </c>
      <c r="C29" s="10"/>
      <c r="D29" s="10"/>
      <c r="E29" s="10"/>
      <c r="F29" s="10"/>
      <c r="G29" s="10">
        <v>327.2</v>
      </c>
    </row>
    <row r="30" ht="35.1" customHeight="true" spans="1:7">
      <c r="A30" s="26">
        <v>21299</v>
      </c>
      <c r="B30" s="41" t="s">
        <v>114</v>
      </c>
      <c r="C30" s="10"/>
      <c r="D30" s="10"/>
      <c r="E30" s="10"/>
      <c r="F30" s="10"/>
      <c r="G30" s="41">
        <f>G31</f>
        <v>1747.809964</v>
      </c>
    </row>
    <row r="31" ht="35.1" customHeight="true" spans="1:7">
      <c r="A31" s="37">
        <v>2129999</v>
      </c>
      <c r="B31" s="10" t="s">
        <v>114</v>
      </c>
      <c r="C31" s="10"/>
      <c r="D31" s="10"/>
      <c r="E31" s="10"/>
      <c r="F31" s="10"/>
      <c r="G31" s="10">
        <f>353.88+1073.929964+270+50</f>
        <v>1747.809964</v>
      </c>
    </row>
    <row r="32" ht="35.1" customHeight="true" spans="1:7">
      <c r="A32" s="40" t="s">
        <v>115</v>
      </c>
      <c r="B32" s="40" t="s">
        <v>116</v>
      </c>
      <c r="C32" s="10">
        <f>D32+G32</f>
        <v>1505.25754</v>
      </c>
      <c r="D32" s="10">
        <f>E32+F32</f>
        <v>180.355767</v>
      </c>
      <c r="E32" s="40">
        <v>171.254531</v>
      </c>
      <c r="F32" s="40">
        <v>9.101236</v>
      </c>
      <c r="G32" s="40">
        <f>G33+G37+G40+G42</f>
        <v>1324.901773</v>
      </c>
    </row>
    <row r="33" ht="35.1" customHeight="true" spans="1:7">
      <c r="A33" s="41" t="s">
        <v>117</v>
      </c>
      <c r="B33" s="41" t="s">
        <v>118</v>
      </c>
      <c r="C33" s="10">
        <f>D33+G33</f>
        <v>895.605067</v>
      </c>
      <c r="D33" s="10">
        <f>E33+F33</f>
        <v>180.355767</v>
      </c>
      <c r="E33" s="41">
        <v>171.254531</v>
      </c>
      <c r="F33" s="41">
        <v>9.101236</v>
      </c>
      <c r="G33" s="41">
        <f>G34+G35+G36</f>
        <v>715.2493</v>
      </c>
    </row>
    <row r="34" ht="35.1" customHeight="true" spans="1:7">
      <c r="A34" s="10" t="s">
        <v>119</v>
      </c>
      <c r="B34" s="10" t="s">
        <v>82</v>
      </c>
      <c r="C34" s="10">
        <f>D34+G34</f>
        <v>180.355767</v>
      </c>
      <c r="D34" s="10">
        <f>E34+F34</f>
        <v>180.355767</v>
      </c>
      <c r="E34" s="10">
        <v>171.254531</v>
      </c>
      <c r="F34" s="10">
        <v>9.101236</v>
      </c>
      <c r="G34" s="10"/>
    </row>
    <row r="35" ht="35.1" customHeight="true" spans="1:7">
      <c r="A35" s="37">
        <v>2130142</v>
      </c>
      <c r="B35" s="10" t="s">
        <v>120</v>
      </c>
      <c r="C35" s="10"/>
      <c r="D35" s="10">
        <f>E35+F35</f>
        <v>0</v>
      </c>
      <c r="E35" s="10"/>
      <c r="F35" s="10"/>
      <c r="G35" s="10">
        <v>600</v>
      </c>
    </row>
    <row r="36" s="55" customFormat="true" ht="35.1" customHeight="true" spans="1:245">
      <c r="A36" s="56">
        <v>2130153</v>
      </c>
      <c r="B36" s="17" t="s">
        <v>121</v>
      </c>
      <c r="C36" s="17"/>
      <c r="D36" s="10">
        <f>E36+F36</f>
        <v>0</v>
      </c>
      <c r="E36" s="17"/>
      <c r="F36" s="17"/>
      <c r="G36" s="17">
        <v>115.2493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</row>
    <row r="37" s="55" customFormat="true" ht="35.1" customHeight="true" spans="1:245">
      <c r="A37" s="57">
        <v>21302</v>
      </c>
      <c r="B37" s="58" t="s">
        <v>122</v>
      </c>
      <c r="C37" s="17"/>
      <c r="D37" s="17"/>
      <c r="E37" s="17"/>
      <c r="F37" s="17"/>
      <c r="G37" s="58">
        <f>G38+G39</f>
        <v>6.502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</row>
    <row r="38" s="55" customFormat="true" ht="35.1" customHeight="true" spans="1:245">
      <c r="A38" s="56">
        <v>2130205</v>
      </c>
      <c r="B38" s="17" t="s">
        <v>123</v>
      </c>
      <c r="C38" s="17"/>
      <c r="D38" s="17"/>
      <c r="E38" s="17"/>
      <c r="F38" s="17"/>
      <c r="G38" s="17">
        <v>4.002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</row>
    <row r="39" s="55" customFormat="true" ht="35.1" customHeight="true" spans="1:245">
      <c r="A39" s="56">
        <v>2130234</v>
      </c>
      <c r="B39" s="17" t="s">
        <v>124</v>
      </c>
      <c r="C39" s="17"/>
      <c r="D39" s="17"/>
      <c r="E39" s="17"/>
      <c r="F39" s="17"/>
      <c r="G39" s="17">
        <v>2.5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</row>
    <row r="40" ht="35.1" customHeight="true" spans="1:7">
      <c r="A40" s="26">
        <v>21307</v>
      </c>
      <c r="B40" s="41" t="s">
        <v>125</v>
      </c>
      <c r="C40" s="10"/>
      <c r="D40" s="10"/>
      <c r="E40" s="63"/>
      <c r="F40" s="63"/>
      <c r="G40" s="58">
        <f>G41</f>
        <v>418.150473</v>
      </c>
    </row>
    <row r="41" s="55" customFormat="true" ht="35.1" customHeight="true" spans="1:245">
      <c r="A41" s="56">
        <v>2130705</v>
      </c>
      <c r="B41" s="17" t="s">
        <v>126</v>
      </c>
      <c r="C41" s="17"/>
      <c r="D41" s="17"/>
      <c r="E41" s="17"/>
      <c r="F41" s="17"/>
      <c r="G41" s="17">
        <f>145+273.150473</f>
        <v>418.150473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</row>
    <row r="42" ht="35.1" customHeight="true" spans="1:7">
      <c r="A42" s="26">
        <v>21399</v>
      </c>
      <c r="B42" s="41" t="s">
        <v>127</v>
      </c>
      <c r="C42" s="10"/>
      <c r="D42" s="10"/>
      <c r="E42" s="10"/>
      <c r="F42" s="10"/>
      <c r="G42" s="41">
        <f>G43</f>
        <v>185</v>
      </c>
    </row>
    <row r="43" ht="35.1" customHeight="true" spans="1:7">
      <c r="A43" s="37">
        <v>2139999</v>
      </c>
      <c r="B43" s="10" t="s">
        <v>127</v>
      </c>
      <c r="C43" s="10"/>
      <c r="D43" s="10"/>
      <c r="E43" s="10"/>
      <c r="F43" s="10"/>
      <c r="G43" s="10">
        <v>185</v>
      </c>
    </row>
    <row r="44" ht="35.1" customHeight="true" spans="1:7">
      <c r="A44" s="33"/>
      <c r="B44" s="33"/>
      <c r="C44" s="10"/>
      <c r="D44" s="10"/>
      <c r="E44" s="10"/>
      <c r="F44" s="10"/>
      <c r="G44" s="64"/>
    </row>
    <row r="45" ht="35.1" customHeight="true" spans="1:7">
      <c r="A45" s="33" t="s">
        <v>165</v>
      </c>
      <c r="B45" s="33" t="s">
        <v>69</v>
      </c>
      <c r="C45" s="10">
        <f>D45+G45</f>
        <v>6257.0208</v>
      </c>
      <c r="D45" s="10">
        <f>E45+F45</f>
        <v>2625.85808</v>
      </c>
      <c r="E45" s="10">
        <f>E32+E19+E12+E6+E25</f>
        <v>2050.629764</v>
      </c>
      <c r="F45" s="10">
        <f>F32+F19+F12+F6+F25</f>
        <v>575.228316</v>
      </c>
      <c r="G45" s="10">
        <f>G32+G19+G12+G6+G25</f>
        <v>3631.16272</v>
      </c>
    </row>
    <row r="46" customHeight="true" spans="1:7">
      <c r="A46" s="59" t="s">
        <v>166</v>
      </c>
      <c r="B46" s="59"/>
      <c r="C46" s="59"/>
      <c r="D46" s="60"/>
      <c r="E46" s="60"/>
      <c r="F46" s="60"/>
      <c r="G46" s="60"/>
    </row>
  </sheetData>
  <mergeCells count="4">
    <mergeCell ref="A4:A5"/>
    <mergeCell ref="B4:B5"/>
    <mergeCell ref="C4:C5"/>
    <mergeCell ref="G4:G5"/>
  </mergeCells>
  <printOptions horizontalCentered="true"/>
  <pageMargins left="0.826388888888889" right="0.826388888888889" top="1.18055555555556" bottom="0.590277777777778" header="0.511805555555556" footer="0.511805555555556"/>
  <pageSetup paperSize="9" scale="72" orientation="portrait" horizontalDpi="600" verticalDpi="600"/>
  <headerFooter alignWithMargins="0"/>
  <ignoredErrors>
    <ignoredError sqref="A6:A9" numberStoredAsText="true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1"/>
  <sheetViews>
    <sheetView showGridLines="0" showZeros="0" view="pageBreakPreview" zoomScale="85" zoomScaleNormal="115" zoomScaleSheetLayoutView="85" workbookViewId="0">
      <selection activeCell="C40" sqref="C40"/>
    </sheetView>
  </sheetViews>
  <sheetFormatPr defaultColWidth="9.16666666666667" defaultRowHeight="12.75" customHeight="true"/>
  <cols>
    <col min="1" max="1" width="28.1666666666667" style="51" customWidth="true"/>
    <col min="2" max="2" width="31.5" style="51" customWidth="true"/>
    <col min="3" max="5" width="24.6666666666667" style="51" customWidth="true"/>
    <col min="6" max="243" width="7.66666666666667" style="51" customWidth="true"/>
    <col min="244" max="16384" width="9.16666666666667" style="51"/>
  </cols>
  <sheetData>
    <row r="1" ht="33.75" customHeight="true" spans="1:2">
      <c r="A1" s="24" t="s">
        <v>167</v>
      </c>
      <c r="B1" s="24"/>
    </row>
    <row r="2" ht="39.75" customHeight="true" spans="1:243">
      <c r="A2" s="25" t="s">
        <v>168</v>
      </c>
      <c r="B2" s="25"/>
      <c r="C2" s="25"/>
      <c r="D2" s="25"/>
      <c r="E2" s="25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</row>
    <row r="3" ht="15" customHeight="true" spans="1:243">
      <c r="A3" s="21"/>
      <c r="B3" s="21"/>
      <c r="C3" s="21"/>
      <c r="D3" s="21"/>
      <c r="E3" s="21" t="s">
        <v>2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</row>
    <row r="4" ht="40.15" customHeight="true" spans="1:243">
      <c r="A4" s="26" t="s">
        <v>169</v>
      </c>
      <c r="B4" s="26"/>
      <c r="C4" s="27" t="s">
        <v>170</v>
      </c>
      <c r="D4" s="27"/>
      <c r="E4" s="27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</row>
    <row r="5" ht="40.15" customHeight="true" spans="1:243">
      <c r="A5" s="26" t="s">
        <v>67</v>
      </c>
      <c r="B5" s="26" t="s">
        <v>68</v>
      </c>
      <c r="C5" s="26" t="s">
        <v>162</v>
      </c>
      <c r="D5" s="26" t="s">
        <v>163</v>
      </c>
      <c r="E5" s="26" t="s">
        <v>164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</row>
    <row r="6" ht="35.1" customHeight="true" spans="1:243">
      <c r="A6" s="34">
        <v>301</v>
      </c>
      <c r="B6" s="29" t="s">
        <v>171</v>
      </c>
      <c r="C6" s="40">
        <f>D6+E6</f>
        <v>2099.429764</v>
      </c>
      <c r="D6" s="40">
        <f>SUM(D7:D17)</f>
        <v>2034.429764</v>
      </c>
      <c r="E6" s="40">
        <f>SUM(E7:E17)</f>
        <v>65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</row>
    <row r="7" ht="35.1" customHeight="true" spans="1:243">
      <c r="A7" s="26">
        <v>30101</v>
      </c>
      <c r="B7" s="33" t="s">
        <v>172</v>
      </c>
      <c r="C7" s="41">
        <f t="shared" ref="C7:C18" si="0">D7+E7</f>
        <v>376.194</v>
      </c>
      <c r="D7" s="41">
        <v>376.194</v>
      </c>
      <c r="E7" s="1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</row>
    <row r="8" ht="35.1" customHeight="true" spans="1:243">
      <c r="A8" s="26">
        <v>30102</v>
      </c>
      <c r="B8" s="33" t="s">
        <v>173</v>
      </c>
      <c r="C8" s="41">
        <f t="shared" si="0"/>
        <v>391.87076</v>
      </c>
      <c r="D8" s="41">
        <v>391.87076</v>
      </c>
      <c r="E8" s="1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</row>
    <row r="9" ht="35.1" customHeight="true" spans="1:243">
      <c r="A9" s="26">
        <v>30103</v>
      </c>
      <c r="B9" s="33" t="s">
        <v>174</v>
      </c>
      <c r="C9" s="41">
        <f t="shared" si="0"/>
        <v>176.9479</v>
      </c>
      <c r="D9" s="41">
        <v>176.9479</v>
      </c>
      <c r="E9" s="10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</row>
    <row r="10" ht="35.1" customHeight="true" spans="1:243">
      <c r="A10" s="26">
        <v>30106</v>
      </c>
      <c r="B10" s="33" t="s">
        <v>175</v>
      </c>
      <c r="C10" s="41">
        <f t="shared" si="0"/>
        <v>65</v>
      </c>
      <c r="D10" s="41"/>
      <c r="E10" s="41">
        <v>65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</row>
    <row r="11" ht="35.1" customHeight="true" spans="1:243">
      <c r="A11" s="26">
        <v>30107</v>
      </c>
      <c r="B11" s="33" t="s">
        <v>176</v>
      </c>
      <c r="C11" s="41">
        <f t="shared" si="0"/>
        <v>241.0584</v>
      </c>
      <c r="D11" s="41">
        <v>241.0584</v>
      </c>
      <c r="E11" s="1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</row>
    <row r="12" ht="35.1" customHeight="true" spans="1:243">
      <c r="A12" s="26">
        <v>30108</v>
      </c>
      <c r="B12" s="33" t="s">
        <v>177</v>
      </c>
      <c r="C12" s="41">
        <f t="shared" si="0"/>
        <v>163.963504</v>
      </c>
      <c r="D12" s="41">
        <v>163.963504</v>
      </c>
      <c r="E12" s="1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</row>
    <row r="13" ht="35.1" customHeight="true" spans="1:243">
      <c r="A13" s="26">
        <v>30109</v>
      </c>
      <c r="B13" s="33" t="s">
        <v>178</v>
      </c>
      <c r="C13" s="41">
        <f t="shared" si="0"/>
        <v>81.981752</v>
      </c>
      <c r="D13" s="41">
        <v>81.981752</v>
      </c>
      <c r="E13" s="1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</row>
    <row r="14" ht="35.1" customHeight="true" spans="1:243">
      <c r="A14" s="26">
        <v>30110</v>
      </c>
      <c r="B14" s="33" t="s">
        <v>179</v>
      </c>
      <c r="C14" s="41">
        <f t="shared" si="0"/>
        <v>111.93605</v>
      </c>
      <c r="D14" s="41">
        <v>111.93605</v>
      </c>
      <c r="E14" s="10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</row>
    <row r="15" ht="35.1" customHeight="true" spans="1:243">
      <c r="A15" s="26">
        <v>30111</v>
      </c>
      <c r="B15" s="33" t="s">
        <v>180</v>
      </c>
      <c r="C15" s="41">
        <f t="shared" si="0"/>
        <v>10.703726</v>
      </c>
      <c r="D15" s="41">
        <v>10.703726</v>
      </c>
      <c r="E15" s="10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</row>
    <row r="16" ht="35.1" customHeight="true" spans="1:243">
      <c r="A16" s="26">
        <v>30112</v>
      </c>
      <c r="B16" s="33" t="s">
        <v>181</v>
      </c>
      <c r="C16" s="41">
        <f t="shared" si="0"/>
        <v>4.497472</v>
      </c>
      <c r="D16" s="41">
        <v>4.497472</v>
      </c>
      <c r="E16" s="10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</row>
    <row r="17" ht="35.1" customHeight="true" spans="1:243">
      <c r="A17" s="26">
        <v>30113</v>
      </c>
      <c r="B17" s="33" t="s">
        <v>182</v>
      </c>
      <c r="C17" s="41">
        <f t="shared" si="0"/>
        <v>475.2762</v>
      </c>
      <c r="D17" s="41">
        <v>475.2762</v>
      </c>
      <c r="E17" s="10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</row>
    <row r="18" ht="35.1" customHeight="true" spans="1:243">
      <c r="A18" s="34">
        <v>302</v>
      </c>
      <c r="B18" s="29" t="s">
        <v>183</v>
      </c>
      <c r="C18" s="40">
        <f t="shared" si="0"/>
        <v>482.828316</v>
      </c>
      <c r="D18" s="10">
        <f>SUM(D19:D34)</f>
        <v>0</v>
      </c>
      <c r="E18" s="40">
        <f>SUM(E19:E34)</f>
        <v>482.828316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</row>
    <row r="19" ht="35.1" customHeight="true" spans="1:243">
      <c r="A19" s="26">
        <v>30201</v>
      </c>
      <c r="B19" s="33" t="s">
        <v>184</v>
      </c>
      <c r="C19" s="10"/>
      <c r="D19" s="52"/>
      <c r="E19" s="41">
        <v>30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</row>
    <row r="20" ht="35.1" customHeight="true" spans="1:243">
      <c r="A20" s="26">
        <v>30203</v>
      </c>
      <c r="B20" s="33" t="s">
        <v>185</v>
      </c>
      <c r="C20" s="10"/>
      <c r="D20" s="52"/>
      <c r="E20" s="41">
        <v>10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</row>
    <row r="21" ht="35.1" customHeight="true" spans="1:243">
      <c r="A21" s="26">
        <v>30205</v>
      </c>
      <c r="B21" s="33" t="s">
        <v>186</v>
      </c>
      <c r="C21" s="10"/>
      <c r="D21" s="52"/>
      <c r="E21" s="41">
        <v>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</row>
    <row r="22" ht="35.1" customHeight="true" spans="1:243">
      <c r="A22" s="26">
        <v>30206</v>
      </c>
      <c r="B22" s="33" t="s">
        <v>187</v>
      </c>
      <c r="C22" s="10"/>
      <c r="D22" s="52"/>
      <c r="E22" s="41">
        <f>17+23</f>
        <v>40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</row>
    <row r="23" ht="35.1" customHeight="true" spans="1:243">
      <c r="A23" s="26">
        <v>30207</v>
      </c>
      <c r="B23" s="33" t="s">
        <v>188</v>
      </c>
      <c r="C23" s="10"/>
      <c r="D23" s="52"/>
      <c r="E23" s="41">
        <v>20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</row>
    <row r="24" ht="35.1" customHeight="true" spans="1:243">
      <c r="A24" s="26">
        <v>30211</v>
      </c>
      <c r="B24" s="33" t="s">
        <v>189</v>
      </c>
      <c r="C24" s="10"/>
      <c r="D24" s="52"/>
      <c r="E24" s="41">
        <v>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</row>
    <row r="25" ht="35.1" customHeight="true" spans="1:243">
      <c r="A25" s="26">
        <v>30213</v>
      </c>
      <c r="B25" s="33" t="s">
        <v>190</v>
      </c>
      <c r="C25" s="10"/>
      <c r="D25" s="52"/>
      <c r="E25" s="41">
        <v>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</row>
    <row r="26" ht="35.1" customHeight="true" spans="1:243">
      <c r="A26" s="26">
        <v>30214</v>
      </c>
      <c r="B26" s="33" t="s">
        <v>191</v>
      </c>
      <c r="C26" s="10"/>
      <c r="D26" s="52"/>
      <c r="E26" s="41">
        <v>20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</row>
    <row r="27" ht="35.1" customHeight="true" spans="1:243">
      <c r="A27" s="26">
        <v>30226</v>
      </c>
      <c r="B27" s="33" t="s">
        <v>192</v>
      </c>
      <c r="C27" s="10"/>
      <c r="D27" s="52"/>
      <c r="E27" s="41">
        <f>8+100</f>
        <v>108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</row>
    <row r="28" ht="35.1" customHeight="true" spans="1:243">
      <c r="A28" s="26">
        <v>30227</v>
      </c>
      <c r="B28" s="33" t="s">
        <v>193</v>
      </c>
      <c r="C28" s="10"/>
      <c r="D28" s="52"/>
      <c r="E28" s="41">
        <v>60.6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</row>
    <row r="29" ht="35.1" customHeight="true" spans="1:243">
      <c r="A29" s="26">
        <v>30228</v>
      </c>
      <c r="B29" s="33" t="s">
        <v>194</v>
      </c>
      <c r="C29" s="10"/>
      <c r="D29" s="52"/>
      <c r="E29" s="41">
        <v>16.865919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</row>
    <row r="30" ht="35.1" customHeight="true" spans="1:243">
      <c r="A30" s="26">
        <v>30229</v>
      </c>
      <c r="B30" s="33" t="s">
        <v>195</v>
      </c>
      <c r="C30" s="10"/>
      <c r="D30" s="52"/>
      <c r="E30" s="41">
        <v>26.282397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</row>
    <row r="31" ht="35.1" customHeight="true" spans="1:243">
      <c r="A31" s="26">
        <v>30231</v>
      </c>
      <c r="B31" s="33" t="s">
        <v>196</v>
      </c>
      <c r="C31" s="10"/>
      <c r="D31" s="52"/>
      <c r="E31" s="41">
        <v>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</row>
    <row r="32" ht="35.1" customHeight="true" spans="1:243">
      <c r="A32" s="26">
        <v>30239</v>
      </c>
      <c r="B32" s="33" t="s">
        <v>197</v>
      </c>
      <c r="C32" s="10"/>
      <c r="D32" s="52"/>
      <c r="E32" s="41">
        <v>75.08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</row>
    <row r="33" ht="35.1" customHeight="true" spans="1:243">
      <c r="A33" s="26">
        <v>30240</v>
      </c>
      <c r="B33" s="33" t="s">
        <v>198</v>
      </c>
      <c r="C33" s="10"/>
      <c r="D33" s="52"/>
      <c r="E33" s="41">
        <v>20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</row>
    <row r="34" ht="35.1" customHeight="true" spans="1:243">
      <c r="A34" s="26">
        <v>30299</v>
      </c>
      <c r="B34" s="33" t="s">
        <v>199</v>
      </c>
      <c r="C34" s="10"/>
      <c r="D34" s="52"/>
      <c r="E34" s="41">
        <v>30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</row>
    <row r="35" ht="35.1" customHeight="true" spans="1:243">
      <c r="A35" s="34">
        <v>303</v>
      </c>
      <c r="B35" s="29" t="s">
        <v>200</v>
      </c>
      <c r="C35" s="40">
        <f>D35+E35</f>
        <v>28.6</v>
      </c>
      <c r="D35" s="53">
        <f>D36+D37</f>
        <v>16.2</v>
      </c>
      <c r="E35" s="40">
        <v>12.4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</row>
    <row r="36" ht="35.1" customHeight="true" spans="1:243">
      <c r="A36" s="26">
        <v>30302</v>
      </c>
      <c r="B36" s="33" t="s">
        <v>201</v>
      </c>
      <c r="C36" s="41">
        <f>D36+E36</f>
        <v>16.2</v>
      </c>
      <c r="D36" s="52">
        <v>16.2</v>
      </c>
      <c r="E36" s="41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</row>
    <row r="37" ht="35.1" customHeight="true" spans="1:243">
      <c r="A37" s="26">
        <v>30305</v>
      </c>
      <c r="B37" s="33" t="s">
        <v>202</v>
      </c>
      <c r="C37" s="41">
        <f>D37+E37</f>
        <v>12.4</v>
      </c>
      <c r="D37" s="52"/>
      <c r="E37" s="41">
        <v>12.4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</row>
    <row r="38" ht="35.1" customHeight="true" spans="1:243">
      <c r="A38" s="34">
        <v>310</v>
      </c>
      <c r="B38" s="29"/>
      <c r="C38" s="40">
        <f>D38+E38</f>
        <v>15</v>
      </c>
      <c r="D38" s="54"/>
      <c r="E38" s="40">
        <f>E39</f>
        <v>15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</row>
    <row r="39" ht="35.1" customHeight="true" spans="1:243">
      <c r="A39" s="26">
        <v>31003</v>
      </c>
      <c r="B39" s="29" t="s">
        <v>203</v>
      </c>
      <c r="C39" s="10">
        <f>E39</f>
        <v>15</v>
      </c>
      <c r="D39" s="54"/>
      <c r="E39" s="10">
        <v>15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</row>
    <row r="40" ht="35.1" customHeight="true" spans="1:243">
      <c r="A40" s="34"/>
      <c r="B40" s="33" t="s">
        <v>69</v>
      </c>
      <c r="C40" s="10">
        <f>C38+C35+C18+C6</f>
        <v>2625.85808</v>
      </c>
      <c r="D40" s="10">
        <f>D38+D35+D18+D6</f>
        <v>2050.629764</v>
      </c>
      <c r="E40" s="10">
        <f>E38+E35+E18+E6</f>
        <v>575.228316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</row>
    <row r="41" ht="29.25" customHeight="true" spans="1:2">
      <c r="A41" s="35" t="s">
        <v>204</v>
      </c>
      <c r="B41" s="35"/>
    </row>
  </sheetData>
  <mergeCells count="1">
    <mergeCell ref="A4:B4"/>
  </mergeCells>
  <printOptions horizontalCentered="true"/>
  <pageMargins left="0.826388888888889" right="0.826388888888889" top="1.18055555555556" bottom="0.590277777777778" header="0.511805555555556" footer="0.511805555555556"/>
  <pageSetup paperSize="9" scale="75" orientation="portrait" horizontalDpi="600" verticalDpi="600"/>
  <headerFooter alignWithMargins="0"/>
  <ignoredErrors>
    <ignoredError sqref="D6:D17 D36" formulaRange="true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="115" zoomScaleNormal="115" zoomScaleSheetLayoutView="115" workbookViewId="0">
      <selection activeCell="C8" sqref="C8"/>
    </sheetView>
  </sheetViews>
  <sheetFormatPr defaultColWidth="12" defaultRowHeight="15.75" outlineLevelRow="7"/>
  <cols>
    <col min="1" max="1" width="21.6666666666667" style="42" customWidth="true"/>
    <col min="2" max="6" width="18" style="42" customWidth="true"/>
    <col min="7" max="16384" width="12" style="42"/>
  </cols>
  <sheetData>
    <row r="1" ht="44.25" customHeight="true" spans="1:6">
      <c r="A1" s="24" t="s">
        <v>205</v>
      </c>
      <c r="B1" s="43"/>
      <c r="C1" s="43"/>
      <c r="D1" s="43"/>
      <c r="E1" s="43"/>
      <c r="F1" s="43"/>
    </row>
    <row r="2" ht="42" customHeight="true" spans="1:6">
      <c r="A2" s="4" t="s">
        <v>206</v>
      </c>
      <c r="B2" s="4"/>
      <c r="C2" s="4"/>
      <c r="D2" s="4"/>
      <c r="E2" s="4"/>
      <c r="F2" s="4"/>
    </row>
    <row r="3" ht="24" customHeight="true" spans="1:6">
      <c r="A3" s="4"/>
      <c r="B3" s="4"/>
      <c r="C3" s="4"/>
      <c r="D3" s="4"/>
      <c r="E3" s="4"/>
      <c r="F3" s="4"/>
    </row>
    <row r="4" ht="24" customHeight="true" spans="1:6">
      <c r="A4" s="44"/>
      <c r="B4" s="44"/>
      <c r="C4" s="44"/>
      <c r="D4" s="44"/>
      <c r="E4" s="44"/>
      <c r="F4" s="48" t="s">
        <v>2</v>
      </c>
    </row>
    <row r="5" ht="64.5" customHeight="true" spans="1:9">
      <c r="A5" s="45" t="s">
        <v>207</v>
      </c>
      <c r="B5" s="45" t="s">
        <v>208</v>
      </c>
      <c r="C5" s="46" t="s">
        <v>209</v>
      </c>
      <c r="D5" s="46"/>
      <c r="E5" s="46"/>
      <c r="F5" s="46" t="s">
        <v>210</v>
      </c>
      <c r="H5" s="49"/>
      <c r="I5" s="49"/>
    </row>
    <row r="6" ht="64.5" customHeight="true" spans="1:9">
      <c r="A6" s="45"/>
      <c r="B6" s="45"/>
      <c r="C6" s="46" t="s">
        <v>211</v>
      </c>
      <c r="D6" s="45" t="s">
        <v>212</v>
      </c>
      <c r="E6" s="45" t="s">
        <v>213</v>
      </c>
      <c r="F6" s="46"/>
      <c r="H6" s="50"/>
      <c r="I6" s="49"/>
    </row>
    <row r="7" ht="64.5" customHeight="true" spans="1:9">
      <c r="A7" s="46">
        <v>8</v>
      </c>
      <c r="B7" s="46"/>
      <c r="C7" s="46">
        <v>8</v>
      </c>
      <c r="D7" s="46"/>
      <c r="E7" s="46">
        <v>8</v>
      </c>
      <c r="F7" s="46"/>
      <c r="H7" s="49"/>
      <c r="I7" s="49"/>
    </row>
    <row r="8" ht="51" customHeight="true" spans="1:6">
      <c r="A8" s="47"/>
      <c r="B8" s="44"/>
      <c r="C8" s="44"/>
      <c r="D8" s="44"/>
      <c r="E8" s="44"/>
      <c r="F8" s="44"/>
    </row>
  </sheetData>
  <mergeCells count="5">
    <mergeCell ref="A2:F2"/>
    <mergeCell ref="C5:E5"/>
    <mergeCell ref="A5:A6"/>
    <mergeCell ref="B5:B6"/>
    <mergeCell ref="F5:F6"/>
  </mergeCells>
  <printOptions horizontalCentered="true"/>
  <pageMargins left="0.748031496062992" right="0.748031496062992" top="0.984251968503937" bottom="0.984251968503937" header="0.511811023622047" footer="0.511811023622047"/>
  <pageSetup paperSize="9" scale="95" orientation="portrait" useFirstPageNumber="true" horizontalDpi="600" verticalDpi="6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2"/>
  <sheetViews>
    <sheetView showGridLines="0" showZeros="0" view="pageBreakPreview" zoomScaleNormal="115" zoomScaleSheetLayoutView="100" workbookViewId="0">
      <selection activeCell="A7" sqref="A7:E9"/>
    </sheetView>
  </sheetViews>
  <sheetFormatPr defaultColWidth="9.16666666666667" defaultRowHeight="27.75" customHeight="true"/>
  <cols>
    <col min="1" max="1" width="16.6666666666667" style="23" customWidth="true"/>
    <col min="2" max="2" width="38" style="23" customWidth="true"/>
    <col min="3" max="5" width="19.3333333333333" style="23" customWidth="true"/>
    <col min="6" max="243" width="7.66666666666667" style="23" customWidth="true"/>
  </cols>
  <sheetData>
    <row r="1" customHeight="true" spans="1:2">
      <c r="A1" s="24" t="s">
        <v>214</v>
      </c>
      <c r="B1" s="24"/>
    </row>
    <row r="2" s="20" customFormat="true" ht="34.5" customHeight="true" spans="1:5">
      <c r="A2" s="25" t="s">
        <v>215</v>
      </c>
      <c r="B2" s="25"/>
      <c r="C2" s="25"/>
      <c r="D2" s="25"/>
      <c r="E2" s="25"/>
    </row>
    <row r="3" s="21" customFormat="true" ht="30.75" customHeight="true" spans="5:5">
      <c r="E3" s="21" t="s">
        <v>2</v>
      </c>
    </row>
    <row r="4" s="22" customFormat="true" ht="40.15" customHeight="true" spans="1:243">
      <c r="A4" s="26" t="s">
        <v>67</v>
      </c>
      <c r="B4" s="26" t="s">
        <v>68</v>
      </c>
      <c r="C4" s="27" t="s">
        <v>216</v>
      </c>
      <c r="D4" s="27"/>
      <c r="E4" s="27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</row>
    <row r="5" s="22" customFormat="true" ht="40.15" customHeight="true" spans="1:243">
      <c r="A5" s="26"/>
      <c r="B5" s="26"/>
      <c r="C5" s="26" t="s">
        <v>162</v>
      </c>
      <c r="D5" s="26" t="s">
        <v>70</v>
      </c>
      <c r="E5" s="26" t="s">
        <v>71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</row>
    <row r="6" ht="38" customHeight="true" spans="1:5">
      <c r="A6" s="31">
        <v>212</v>
      </c>
      <c r="B6" s="29" t="s">
        <v>107</v>
      </c>
      <c r="C6" s="10">
        <f>E6</f>
        <v>276.6792</v>
      </c>
      <c r="D6" s="10"/>
      <c r="E6" s="40">
        <f>E7</f>
        <v>276.6792</v>
      </c>
    </row>
    <row r="7" ht="38" customHeight="true" spans="1:5">
      <c r="A7" s="26">
        <v>21208</v>
      </c>
      <c r="B7" s="26" t="s">
        <v>111</v>
      </c>
      <c r="C7" s="10"/>
      <c r="D7" s="10"/>
      <c r="E7" s="41">
        <f>E8+E9</f>
        <v>276.6792</v>
      </c>
    </row>
    <row r="8" ht="38" customHeight="true" spans="1:5">
      <c r="A8" s="37">
        <v>2120814</v>
      </c>
      <c r="B8" s="38" t="s">
        <v>112</v>
      </c>
      <c r="C8" s="30"/>
      <c r="D8" s="10"/>
      <c r="E8" s="10">
        <f>144.3+107</f>
        <v>251.3</v>
      </c>
    </row>
    <row r="9" ht="38" customHeight="true" spans="1:5">
      <c r="A9" s="37">
        <v>2120816</v>
      </c>
      <c r="B9" s="39" t="s">
        <v>113</v>
      </c>
      <c r="C9" s="30"/>
      <c r="D9" s="10"/>
      <c r="E9" s="10">
        <v>25.3792</v>
      </c>
    </row>
    <row r="10" ht="35.1" customHeight="true" spans="1:5">
      <c r="A10" s="33"/>
      <c r="B10" s="33"/>
      <c r="C10" s="30"/>
      <c r="D10" s="10"/>
      <c r="E10" s="10"/>
    </row>
    <row r="11" ht="35.1" customHeight="true" spans="1:5">
      <c r="A11" s="33"/>
      <c r="B11" s="33" t="s">
        <v>217</v>
      </c>
      <c r="C11" s="30">
        <f>C6</f>
        <v>276.6792</v>
      </c>
      <c r="D11" s="10"/>
      <c r="E11" s="10">
        <f>E6</f>
        <v>276.6792</v>
      </c>
    </row>
    <row r="12" customHeight="true" spans="1:2">
      <c r="A12" s="35" t="s">
        <v>166</v>
      </c>
      <c r="B12" s="35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zoomScaleSheetLayoutView="100" workbookViewId="0">
      <selection activeCell="A16" sqref="A16"/>
    </sheetView>
  </sheetViews>
  <sheetFormatPr defaultColWidth="9.16666666666667" defaultRowHeight="27.75" customHeight="true"/>
  <cols>
    <col min="1" max="1" width="18.8333333333333" style="23" customWidth="true"/>
    <col min="2" max="2" width="31.1666666666667" style="23" customWidth="true"/>
    <col min="3" max="5" width="19.3333333333333" style="23" customWidth="true"/>
    <col min="6" max="243" width="7.66666666666667" style="23" customWidth="true"/>
  </cols>
  <sheetData>
    <row r="1" customHeight="true" spans="1:2">
      <c r="A1" s="24" t="s">
        <v>218</v>
      </c>
      <c r="B1" s="24"/>
    </row>
    <row r="2" s="20" customFormat="true" ht="34.5" customHeight="true" spans="1:5">
      <c r="A2" s="25" t="s">
        <v>219</v>
      </c>
      <c r="B2" s="25"/>
      <c r="C2" s="25"/>
      <c r="D2" s="25"/>
      <c r="E2" s="25"/>
    </row>
    <row r="3" s="21" customFormat="true" ht="30.75" customHeight="true" spans="5:5">
      <c r="E3" s="21" t="s">
        <v>2</v>
      </c>
    </row>
    <row r="4" s="22" customFormat="true" ht="40.15" customHeight="true" spans="1:243">
      <c r="A4" s="26" t="s">
        <v>67</v>
      </c>
      <c r="B4" s="26" t="s">
        <v>68</v>
      </c>
      <c r="C4" s="27" t="s">
        <v>220</v>
      </c>
      <c r="D4" s="27"/>
      <c r="E4" s="27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</row>
    <row r="5" s="22" customFormat="true" ht="40.15" customHeight="true" spans="1:243">
      <c r="A5" s="28"/>
      <c r="B5" s="28"/>
      <c r="C5" s="26" t="s">
        <v>162</v>
      </c>
      <c r="D5" s="26" t="s">
        <v>70</v>
      </c>
      <c r="E5" s="26" t="s">
        <v>71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</row>
    <row r="6" ht="45.75" customHeight="true" spans="1:5">
      <c r="A6" s="29"/>
      <c r="B6" s="29"/>
      <c r="C6" s="30"/>
      <c r="D6" s="10"/>
      <c r="E6" s="10"/>
    </row>
    <row r="7" ht="64.5" customHeight="true" spans="1:5">
      <c r="A7" s="31"/>
      <c r="B7" s="31"/>
      <c r="C7" s="30"/>
      <c r="D7" s="10"/>
      <c r="E7" s="10"/>
    </row>
    <row r="8" ht="35.1" customHeight="true" spans="1:5">
      <c r="A8" s="32"/>
      <c r="B8" s="32"/>
      <c r="C8" s="30"/>
      <c r="D8" s="10"/>
      <c r="E8" s="10"/>
    </row>
    <row r="9" ht="35.1" customHeight="true" spans="1:5">
      <c r="A9" s="33"/>
      <c r="B9" s="33"/>
      <c r="C9" s="30"/>
      <c r="D9" s="10"/>
      <c r="E9" s="10"/>
    </row>
    <row r="10" ht="35.1" customHeight="true" spans="1:5">
      <c r="A10" s="34"/>
      <c r="B10" s="34"/>
      <c r="C10" s="30"/>
      <c r="D10" s="10"/>
      <c r="E10" s="10"/>
    </row>
    <row r="11" ht="35.1" customHeight="true" spans="1:5">
      <c r="A11" s="31"/>
      <c r="B11" s="31"/>
      <c r="C11" s="30"/>
      <c r="D11" s="10"/>
      <c r="E11" s="10"/>
    </row>
    <row r="12" ht="35.1" customHeight="true" spans="1:5">
      <c r="A12" s="32"/>
      <c r="B12" s="32"/>
      <c r="C12" s="30"/>
      <c r="D12" s="10"/>
      <c r="E12" s="10"/>
    </row>
    <row r="13" ht="35.1" customHeight="true" spans="1:5">
      <c r="A13" s="33"/>
      <c r="B13" s="33"/>
      <c r="C13" s="30"/>
      <c r="D13" s="10"/>
      <c r="E13" s="10"/>
    </row>
    <row r="14" ht="35.1" customHeight="true" spans="1:5">
      <c r="A14" s="33"/>
      <c r="B14" s="33"/>
      <c r="C14" s="30"/>
      <c r="D14" s="10"/>
      <c r="E14" s="10"/>
    </row>
    <row r="15" ht="35.1" customHeight="true" spans="1:5">
      <c r="A15" s="33"/>
      <c r="B15" s="33" t="s">
        <v>217</v>
      </c>
      <c r="C15" s="30"/>
      <c r="D15" s="10"/>
      <c r="E15" s="10"/>
    </row>
    <row r="16" customHeight="true" spans="1:2">
      <c r="A16" s="35" t="s">
        <v>221</v>
      </c>
      <c r="B16" s="35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view="pageBreakPreview" zoomScale="85" zoomScaleNormal="70" zoomScaleSheetLayoutView="85" workbookViewId="0">
      <selection activeCell="D29" sqref="D29"/>
    </sheetView>
  </sheetViews>
  <sheetFormatPr defaultColWidth="17" defaultRowHeight="12.75"/>
  <cols>
    <col min="1" max="1" width="17" style="2"/>
    <col min="2" max="2" width="40" style="2" customWidth="true"/>
    <col min="3" max="6" width="17.8333333333333" style="2" customWidth="true"/>
    <col min="7" max="10" width="15.6777777777778" style="2" customWidth="true"/>
    <col min="11" max="12" width="16.4666666666667" style="2" customWidth="true"/>
    <col min="13" max="16384" width="17" style="2"/>
  </cols>
  <sheetData>
    <row r="1" ht="32.25" customHeight="true" spans="1:12">
      <c r="A1" s="3" t="s">
        <v>222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true" spans="2:12">
      <c r="B2" s="4" t="s">
        <v>223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true" spans="2:12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true" ht="44.25" customHeight="true" spans="1:12">
      <c r="A4" s="6" t="s">
        <v>224</v>
      </c>
      <c r="B4" s="6" t="s">
        <v>225</v>
      </c>
      <c r="C4" s="6" t="s">
        <v>226</v>
      </c>
      <c r="D4" s="6" t="s">
        <v>50</v>
      </c>
      <c r="E4" s="6" t="s">
        <v>227</v>
      </c>
      <c r="F4" s="6"/>
      <c r="G4" s="6"/>
      <c r="H4" s="6" t="s">
        <v>228</v>
      </c>
      <c r="I4" s="6"/>
      <c r="J4" s="6"/>
      <c r="K4" s="19" t="s">
        <v>229</v>
      </c>
      <c r="L4" s="6" t="s">
        <v>63</v>
      </c>
    </row>
    <row r="5" s="1" customFormat="true" ht="44.25" customHeight="true" spans="1:12">
      <c r="A5" s="6"/>
      <c r="B5" s="6"/>
      <c r="C5" s="6"/>
      <c r="D5" s="6"/>
      <c r="E5" s="19" t="s">
        <v>230</v>
      </c>
      <c r="F5" s="19" t="s">
        <v>231</v>
      </c>
      <c r="G5" s="19" t="s">
        <v>232</v>
      </c>
      <c r="H5" s="19" t="s">
        <v>230</v>
      </c>
      <c r="I5" s="19" t="s">
        <v>231</v>
      </c>
      <c r="J5" s="19" t="s">
        <v>232</v>
      </c>
      <c r="K5" s="19"/>
      <c r="L5" s="6"/>
    </row>
    <row r="6" ht="35.1" customHeight="true" spans="1:12">
      <c r="A6" s="7" t="s">
        <v>233</v>
      </c>
      <c r="B6" s="8" t="s">
        <v>234</v>
      </c>
      <c r="C6" s="9" t="s">
        <v>64</v>
      </c>
      <c r="D6" s="10">
        <f>F6</f>
        <v>107</v>
      </c>
      <c r="E6" s="10"/>
      <c r="F6" s="10">
        <v>107</v>
      </c>
      <c r="G6" s="10"/>
      <c r="H6" s="10"/>
      <c r="I6" s="18"/>
      <c r="J6" s="18"/>
      <c r="K6" s="18"/>
      <c r="L6" s="18"/>
    </row>
    <row r="7" ht="35.1" customHeight="true" spans="1:12">
      <c r="A7" s="7" t="s">
        <v>233</v>
      </c>
      <c r="B7" s="8" t="s">
        <v>234</v>
      </c>
      <c r="C7" s="9" t="s">
        <v>64</v>
      </c>
      <c r="D7" s="10">
        <f>F7</f>
        <v>144.3</v>
      </c>
      <c r="E7" s="10"/>
      <c r="F7" s="10">
        <v>144.3</v>
      </c>
      <c r="G7" s="10"/>
      <c r="H7" s="10"/>
      <c r="I7" s="18"/>
      <c r="J7" s="18"/>
      <c r="K7" s="18"/>
      <c r="L7" s="18"/>
    </row>
    <row r="8" ht="35.1" customHeight="true" spans="1:12">
      <c r="A8" s="7" t="s">
        <v>233</v>
      </c>
      <c r="B8" s="8" t="s">
        <v>235</v>
      </c>
      <c r="C8" s="9" t="s">
        <v>64</v>
      </c>
      <c r="D8" s="10">
        <f>E8</f>
        <v>145</v>
      </c>
      <c r="E8" s="10">
        <v>145</v>
      </c>
      <c r="F8" s="10"/>
      <c r="G8" s="10"/>
      <c r="H8" s="10"/>
      <c r="I8" s="10"/>
      <c r="J8" s="18"/>
      <c r="K8" s="18"/>
      <c r="L8" s="18"/>
    </row>
    <row r="9" ht="35.1" customHeight="true" spans="1:12">
      <c r="A9" s="7" t="s">
        <v>233</v>
      </c>
      <c r="B9" s="8" t="s">
        <v>236</v>
      </c>
      <c r="C9" s="9" t="s">
        <v>64</v>
      </c>
      <c r="D9" s="10">
        <f t="shared" ref="D9:D27" si="0">E9</f>
        <v>327.2</v>
      </c>
      <c r="E9" s="10">
        <v>327.2</v>
      </c>
      <c r="F9" s="10"/>
      <c r="G9" s="10"/>
      <c r="H9" s="10"/>
      <c r="I9" s="10"/>
      <c r="J9" s="18"/>
      <c r="K9" s="18"/>
      <c r="L9" s="18"/>
    </row>
    <row r="10" ht="35.1" customHeight="true" spans="1:12">
      <c r="A10" s="7" t="s">
        <v>233</v>
      </c>
      <c r="B10" s="8" t="s">
        <v>237</v>
      </c>
      <c r="C10" s="9" t="s">
        <v>64</v>
      </c>
      <c r="D10" s="10">
        <f t="shared" si="0"/>
        <v>353.88</v>
      </c>
      <c r="E10" s="10">
        <v>353.88</v>
      </c>
      <c r="F10" s="10"/>
      <c r="G10" s="10"/>
      <c r="H10" s="10"/>
      <c r="I10" s="10"/>
      <c r="J10" s="18"/>
      <c r="K10" s="18"/>
      <c r="L10" s="18"/>
    </row>
    <row r="11" ht="35.1" customHeight="true" spans="1:12">
      <c r="A11" s="7" t="s">
        <v>233</v>
      </c>
      <c r="B11" s="8" t="s">
        <v>238</v>
      </c>
      <c r="C11" s="9" t="s">
        <v>64</v>
      </c>
      <c r="D11" s="10">
        <f t="shared" si="0"/>
        <v>1073.929964</v>
      </c>
      <c r="E11" s="10">
        <v>1073.929964</v>
      </c>
      <c r="F11" s="10"/>
      <c r="G11" s="10"/>
      <c r="H11" s="10"/>
      <c r="I11" s="10"/>
      <c r="J11" s="18"/>
      <c r="K11" s="18"/>
      <c r="L11" s="18"/>
    </row>
    <row r="12" ht="35.1" customHeight="true" spans="1:12">
      <c r="A12" s="7" t="s">
        <v>233</v>
      </c>
      <c r="B12" s="8" t="s">
        <v>239</v>
      </c>
      <c r="C12" s="9" t="s">
        <v>64</v>
      </c>
      <c r="D12" s="10">
        <f t="shared" si="0"/>
        <v>32</v>
      </c>
      <c r="E12" s="10">
        <v>32</v>
      </c>
      <c r="F12" s="10"/>
      <c r="G12" s="10"/>
      <c r="H12" s="10"/>
      <c r="I12" s="10"/>
      <c r="J12" s="18"/>
      <c r="K12" s="18"/>
      <c r="L12" s="18"/>
    </row>
    <row r="13" ht="35.1" customHeight="true" spans="1:12">
      <c r="A13" s="7" t="s">
        <v>233</v>
      </c>
      <c r="B13" s="8" t="s">
        <v>240</v>
      </c>
      <c r="C13" s="9" t="s">
        <v>64</v>
      </c>
      <c r="D13" s="10">
        <f t="shared" si="0"/>
        <v>270</v>
      </c>
      <c r="E13" s="10">
        <v>270</v>
      </c>
      <c r="F13" s="10"/>
      <c r="G13" s="10"/>
      <c r="H13" s="10"/>
      <c r="I13" s="10"/>
      <c r="J13" s="18"/>
      <c r="K13" s="18"/>
      <c r="L13" s="18"/>
    </row>
    <row r="14" ht="35.1" customHeight="true" spans="1:12">
      <c r="A14" s="7" t="s">
        <v>233</v>
      </c>
      <c r="B14" s="8" t="s">
        <v>241</v>
      </c>
      <c r="C14" s="9" t="s">
        <v>64</v>
      </c>
      <c r="D14" s="10">
        <f t="shared" si="0"/>
        <v>20</v>
      </c>
      <c r="E14" s="10">
        <v>20</v>
      </c>
      <c r="F14" s="10"/>
      <c r="G14" s="10"/>
      <c r="H14" s="10"/>
      <c r="I14" s="10"/>
      <c r="J14" s="18"/>
      <c r="K14" s="18"/>
      <c r="L14" s="18"/>
    </row>
    <row r="15" ht="35.1" customHeight="true" spans="1:12">
      <c r="A15" s="7" t="s">
        <v>233</v>
      </c>
      <c r="B15" s="8" t="s">
        <v>242</v>
      </c>
      <c r="C15" s="9" t="s">
        <v>64</v>
      </c>
      <c r="D15" s="10">
        <f t="shared" si="0"/>
        <v>185</v>
      </c>
      <c r="E15" s="10">
        <v>185</v>
      </c>
      <c r="F15" s="10"/>
      <c r="G15" s="10"/>
      <c r="H15" s="10"/>
      <c r="I15" s="10"/>
      <c r="J15" s="18"/>
      <c r="K15" s="18"/>
      <c r="L15" s="18"/>
    </row>
    <row r="16" ht="35.1" customHeight="true" spans="1:12">
      <c r="A16" s="7" t="s">
        <v>233</v>
      </c>
      <c r="B16" s="8" t="s">
        <v>243</v>
      </c>
      <c r="C16" s="9" t="s">
        <v>64</v>
      </c>
      <c r="D16" s="10">
        <f t="shared" si="0"/>
        <v>50</v>
      </c>
      <c r="E16" s="10">
        <v>50</v>
      </c>
      <c r="F16" s="10"/>
      <c r="G16" s="10"/>
      <c r="H16" s="10"/>
      <c r="I16" s="10"/>
      <c r="J16" s="18"/>
      <c r="K16" s="18"/>
      <c r="L16" s="18"/>
    </row>
    <row r="17" ht="35.1" customHeight="true" spans="1:12">
      <c r="A17" s="7" t="s">
        <v>233</v>
      </c>
      <c r="B17" s="8" t="s">
        <v>244</v>
      </c>
      <c r="C17" s="9" t="s">
        <v>64</v>
      </c>
      <c r="D17" s="10">
        <f t="shared" si="0"/>
        <v>600</v>
      </c>
      <c r="E17" s="10">
        <v>600</v>
      </c>
      <c r="F17" s="10"/>
      <c r="G17" s="10"/>
      <c r="H17" s="10"/>
      <c r="I17" s="10"/>
      <c r="J17" s="18"/>
      <c r="K17" s="18"/>
      <c r="L17" s="18"/>
    </row>
    <row r="18" ht="35.1" customHeight="true" spans="1:12">
      <c r="A18" s="7" t="s">
        <v>233</v>
      </c>
      <c r="B18" s="8" t="s">
        <v>245</v>
      </c>
      <c r="C18" s="9" t="s">
        <v>64</v>
      </c>
      <c r="D18" s="10">
        <f t="shared" si="0"/>
        <v>63</v>
      </c>
      <c r="E18" s="10">
        <v>63</v>
      </c>
      <c r="F18" s="10"/>
      <c r="G18" s="10"/>
      <c r="H18" s="10"/>
      <c r="I18" s="10"/>
      <c r="J18" s="18"/>
      <c r="K18" s="18"/>
      <c r="L18" s="18"/>
    </row>
    <row r="19" ht="35.1" customHeight="true" spans="1:12">
      <c r="A19" s="7" t="s">
        <v>233</v>
      </c>
      <c r="B19" s="8" t="s">
        <v>246</v>
      </c>
      <c r="C19" s="9" t="s">
        <v>64</v>
      </c>
      <c r="D19" s="10">
        <f t="shared" si="0"/>
        <v>25</v>
      </c>
      <c r="E19" s="10">
        <v>25</v>
      </c>
      <c r="F19" s="10"/>
      <c r="G19" s="10"/>
      <c r="H19" s="10"/>
      <c r="I19" s="10"/>
      <c r="J19" s="18"/>
      <c r="K19" s="18"/>
      <c r="L19" s="18"/>
    </row>
    <row r="20" ht="35.1" customHeight="true" spans="1:12">
      <c r="A20" s="7" t="s">
        <v>233</v>
      </c>
      <c r="B20" s="8" t="s">
        <v>247</v>
      </c>
      <c r="C20" s="9" t="s">
        <v>64</v>
      </c>
      <c r="D20" s="10">
        <f t="shared" si="0"/>
        <v>18.408</v>
      </c>
      <c r="E20" s="10">
        <v>18.408</v>
      </c>
      <c r="F20" s="10"/>
      <c r="G20" s="10"/>
      <c r="H20" s="10"/>
      <c r="I20" s="10"/>
      <c r="J20" s="18"/>
      <c r="K20" s="18"/>
      <c r="L20" s="18"/>
    </row>
    <row r="21" ht="35.1" customHeight="true" spans="1:12">
      <c r="A21" s="7" t="s">
        <v>233</v>
      </c>
      <c r="B21" s="8" t="s">
        <v>248</v>
      </c>
      <c r="C21" s="9" t="s">
        <v>64</v>
      </c>
      <c r="D21" s="10">
        <f t="shared" si="0"/>
        <v>12.594183</v>
      </c>
      <c r="E21" s="10">
        <v>12.594183</v>
      </c>
      <c r="F21" s="10"/>
      <c r="G21" s="10"/>
      <c r="H21" s="10"/>
      <c r="I21" s="10"/>
      <c r="J21" s="18"/>
      <c r="K21" s="18"/>
      <c r="L21" s="18"/>
    </row>
    <row r="22" ht="35.1" customHeight="true" spans="1:12">
      <c r="A22" s="7" t="s">
        <v>233</v>
      </c>
      <c r="B22" s="11" t="s">
        <v>249</v>
      </c>
      <c r="C22" s="12" t="s">
        <v>64</v>
      </c>
      <c r="D22" s="13">
        <f t="shared" si="0"/>
        <v>38.7314</v>
      </c>
      <c r="E22" s="13">
        <v>38.7314</v>
      </c>
      <c r="F22" s="10"/>
      <c r="G22" s="10"/>
      <c r="H22" s="10"/>
      <c r="I22" s="10"/>
      <c r="J22" s="18"/>
      <c r="K22" s="18"/>
      <c r="L22" s="18"/>
    </row>
    <row r="23" ht="35.1" customHeight="true" spans="1:12">
      <c r="A23" s="7" t="s">
        <v>233</v>
      </c>
      <c r="B23" s="8" t="s">
        <v>250</v>
      </c>
      <c r="C23" s="9" t="s">
        <v>64</v>
      </c>
      <c r="D23" s="10">
        <f>F23</f>
        <v>25.3792</v>
      </c>
      <c r="E23" s="10"/>
      <c r="F23" s="10">
        <v>25.3792</v>
      </c>
      <c r="G23" s="10"/>
      <c r="H23" s="10"/>
      <c r="J23" s="18"/>
      <c r="K23" s="18"/>
      <c r="L23" s="18"/>
    </row>
    <row r="24" ht="35.1" customHeight="true" spans="1:12">
      <c r="A24" s="7" t="s">
        <v>233</v>
      </c>
      <c r="B24" s="8" t="s">
        <v>249</v>
      </c>
      <c r="C24" s="9" t="s">
        <v>64</v>
      </c>
      <c r="D24" s="10">
        <f>E24</f>
        <v>21.5174</v>
      </c>
      <c r="E24" s="10">
        <v>21.5174</v>
      </c>
      <c r="F24" s="10"/>
      <c r="G24" s="10"/>
      <c r="H24" s="10"/>
      <c r="I24" s="10"/>
      <c r="J24" s="18"/>
      <c r="K24" s="18"/>
      <c r="L24" s="18"/>
    </row>
    <row r="25" ht="35.1" customHeight="true" spans="1:13">
      <c r="A25" s="14" t="s">
        <v>233</v>
      </c>
      <c r="B25" s="15" t="s">
        <v>251</v>
      </c>
      <c r="C25" s="16" t="s">
        <v>64</v>
      </c>
      <c r="D25" s="17">
        <f>E25</f>
        <v>273.150473</v>
      </c>
      <c r="E25" s="17">
        <v>273.150473</v>
      </c>
      <c r="F25" s="10"/>
      <c r="G25" s="10"/>
      <c r="H25" s="10"/>
      <c r="I25" s="10"/>
      <c r="J25" s="18"/>
      <c r="K25" s="18"/>
      <c r="L25" s="18"/>
      <c r="M25" s="2">
        <v>220</v>
      </c>
    </row>
    <row r="26" ht="35.1" customHeight="true" spans="1:12">
      <c r="A26" s="14" t="s">
        <v>233</v>
      </c>
      <c r="B26" s="15" t="s">
        <v>252</v>
      </c>
      <c r="C26" s="16" t="s">
        <v>64</v>
      </c>
      <c r="D26" s="17">
        <f>E26</f>
        <v>115.2493</v>
      </c>
      <c r="E26" s="17">
        <v>115.2493</v>
      </c>
      <c r="F26" s="10"/>
      <c r="G26" s="10"/>
      <c r="H26" s="10"/>
      <c r="I26" s="10"/>
      <c r="J26" s="18"/>
      <c r="K26" s="18"/>
      <c r="L26" s="18"/>
    </row>
    <row r="27" ht="35.1" customHeight="true" spans="1:12">
      <c r="A27" s="14" t="s">
        <v>233</v>
      </c>
      <c r="B27" s="15" t="s">
        <v>253</v>
      </c>
      <c r="C27" s="16" t="s">
        <v>64</v>
      </c>
      <c r="D27" s="17">
        <f>E27</f>
        <v>2.5</v>
      </c>
      <c r="E27" s="17">
        <v>2.5</v>
      </c>
      <c r="F27" s="10"/>
      <c r="G27" s="10"/>
      <c r="H27" s="10"/>
      <c r="I27" s="10"/>
      <c r="J27" s="18"/>
      <c r="K27" s="18"/>
      <c r="L27" s="18"/>
    </row>
    <row r="28" ht="35.1" customHeight="true" spans="1:12">
      <c r="A28" s="14" t="s">
        <v>233</v>
      </c>
      <c r="B28" s="15" t="s">
        <v>254</v>
      </c>
      <c r="C28" s="16" t="s">
        <v>64</v>
      </c>
      <c r="D28" s="17">
        <f>E28</f>
        <v>4.002</v>
      </c>
      <c r="E28" s="17">
        <v>4.002</v>
      </c>
      <c r="F28" s="10"/>
      <c r="G28" s="10"/>
      <c r="H28" s="10"/>
      <c r="I28" s="10"/>
      <c r="J28" s="18"/>
      <c r="K28" s="18"/>
      <c r="L28" s="18"/>
    </row>
    <row r="29" ht="35.1" customHeight="true" spans="1:12">
      <c r="A29" s="6" t="s">
        <v>50</v>
      </c>
      <c r="B29" s="18"/>
      <c r="C29" s="18"/>
      <c r="D29" s="10">
        <f>E29+F29</f>
        <v>3907.84192</v>
      </c>
      <c r="E29" s="10">
        <f>SUM(E6:E28)</f>
        <v>3631.16272</v>
      </c>
      <c r="F29" s="10">
        <f>SUM(F6:F24)</f>
        <v>276.6792</v>
      </c>
      <c r="G29" s="10"/>
      <c r="H29" s="10"/>
      <c r="I29" s="10"/>
      <c r="J29" s="18"/>
      <c r="K29" s="18"/>
      <c r="L29" s="18"/>
    </row>
    <row r="30" ht="35.1" customHeight="true"/>
    <row r="31" ht="35.1" customHeight="true" spans="5:6">
      <c r="E31" s="2">
        <f>E29-3000.009964</f>
        <v>631.152756</v>
      </c>
      <c r="F31" s="2">
        <f>F29</f>
        <v>276.6792</v>
      </c>
    </row>
    <row r="32" ht="35.1" customHeight="true"/>
    <row r="33" ht="35.1" customHeight="true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72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2016-02-19T10:32:00Z</dcterms:created>
  <cp:lastPrinted>2022-01-22T19:15:00Z</cp:lastPrinted>
  <dcterms:modified xsi:type="dcterms:W3CDTF">2023-03-17T13:51:00Z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9F4DED06D3D446888F5060EE7CDA4BAC</vt:lpwstr>
  </property>
</Properties>
</file>